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ate1904="1" codeName="ThisWorkbook"/>
  <mc:AlternateContent xmlns:mc="http://schemas.openxmlformats.org/markup-compatibility/2006">
    <mc:Choice Requires="x15">
      <x15ac:absPath xmlns:x15ac="http://schemas.microsoft.com/office/spreadsheetml/2010/11/ac" url="B:\Docs\Docs&amp;Co\Fimor\"/>
    </mc:Choice>
  </mc:AlternateContent>
  <xr:revisionPtr revIDLastSave="0" documentId="13_ncr:1_{0936EC3D-A0C7-408C-A212-5F36D8715F96}" xr6:coauthVersionLast="47" xr6:coauthVersionMax="47" xr10:uidLastSave="{00000000-0000-0000-0000-000000000000}"/>
  <bookViews>
    <workbookView xWindow="28680" yWindow="-120" windowWidth="29040" windowHeight="15720" activeTab="12" xr2:uid="{00000000-000D-0000-FFFF-FFFF00000000}"/>
  </bookViews>
  <sheets>
    <sheet name="2012" sheetId="10" r:id="rId1"/>
    <sheet name="2013" sheetId="11" r:id="rId2"/>
    <sheet name="2014" sheetId="12" r:id="rId3"/>
    <sheet name="2015" sheetId="13" r:id="rId4"/>
    <sheet name="2016" sheetId="14" r:id="rId5"/>
    <sheet name="2017" sheetId="16" r:id="rId6"/>
    <sheet name="2018" sheetId="17" r:id="rId7"/>
    <sheet name="2021" sheetId="18" r:id="rId8"/>
    <sheet name="2022" sheetId="19" r:id="rId9"/>
    <sheet name="2023" sheetId="20" r:id="rId10"/>
    <sheet name="2024" sheetId="21" r:id="rId11"/>
    <sheet name="2025" sheetId="23" r:id="rId12"/>
    <sheet name="2026" sheetId="7" r:id="rId13"/>
    <sheet name="Rapport sur la compatibilité" sheetId="15" state="hidden" r:id="rId14"/>
  </sheets>
  <calcPr calcId="191029"/>
</workbook>
</file>

<file path=xl/calcChain.xml><?xml version="1.0" encoding="utf-8"?>
<calcChain xmlns="http://schemas.openxmlformats.org/spreadsheetml/2006/main">
  <c r="L86" i="7" l="1"/>
  <c r="L85" i="7"/>
  <c r="L83" i="7"/>
  <c r="L82" i="7"/>
  <c r="L81" i="7"/>
  <c r="L80" i="7"/>
  <c r="L79" i="7"/>
  <c r="L78" i="7"/>
  <c r="L76" i="7"/>
  <c r="L75" i="7"/>
  <c r="L74" i="7"/>
  <c r="L73" i="7"/>
  <c r="L72" i="7"/>
  <c r="L71" i="7"/>
  <c r="L69" i="7"/>
  <c r="L62" i="7"/>
  <c r="L68" i="7"/>
  <c r="L67" i="7"/>
  <c r="L66" i="7"/>
  <c r="L65" i="7"/>
  <c r="L64" i="7"/>
  <c r="L61" i="7"/>
  <c r="L60" i="7"/>
  <c r="L59" i="7"/>
  <c r="L58" i="7"/>
  <c r="L57" i="7"/>
  <c r="L63" i="7" s="1"/>
  <c r="L113" i="7"/>
  <c r="L112" i="7"/>
  <c r="L111" i="7"/>
  <c r="L120" i="7"/>
  <c r="L119" i="7"/>
  <c r="L118" i="7"/>
  <c r="L117" i="7"/>
  <c r="L116" i="7"/>
  <c r="L123" i="7"/>
  <c r="L30" i="7"/>
  <c r="L31" i="7"/>
  <c r="L23" i="7"/>
  <c r="L24" i="7"/>
  <c r="L15" i="7"/>
  <c r="L14" i="7"/>
  <c r="L13" i="7"/>
  <c r="L5" i="7"/>
  <c r="L6" i="7"/>
  <c r="E191" i="7"/>
  <c r="E184" i="7"/>
  <c r="E177" i="7"/>
  <c r="L9" i="7"/>
  <c r="L8" i="7"/>
  <c r="L7" i="7"/>
  <c r="E194" i="7"/>
  <c r="E193" i="7"/>
  <c r="E192" i="7"/>
  <c r="E188" i="7"/>
  <c r="E187" i="7"/>
  <c r="E186" i="7"/>
  <c r="E185" i="7"/>
  <c r="E178" i="7"/>
  <c r="E173" i="7"/>
  <c r="E174" i="7"/>
  <c r="E166" i="7"/>
  <c r="E167" i="7"/>
  <c r="E140" i="7"/>
  <c r="E137" i="7"/>
  <c r="E136" i="7"/>
  <c r="E135" i="7"/>
  <c r="E134" i="7"/>
  <c r="E133" i="7"/>
  <c r="E130" i="7"/>
  <c r="E129" i="7"/>
  <c r="E128" i="7"/>
  <c r="E127" i="7"/>
  <c r="E126" i="7"/>
  <c r="E119" i="7"/>
  <c r="E122" i="7"/>
  <c r="E123" i="7"/>
  <c r="E115" i="7"/>
  <c r="E116" i="7"/>
  <c r="E112" i="7"/>
  <c r="E82" i="7"/>
  <c r="E83" i="7"/>
  <c r="E76" i="7"/>
  <c r="E75" i="7"/>
  <c r="E72" i="7"/>
  <c r="E69" i="7"/>
  <c r="E68" i="7"/>
  <c r="E62" i="7"/>
  <c r="E61" i="7"/>
  <c r="E60" i="7"/>
  <c r="E58" i="7"/>
  <c r="E65" i="7"/>
  <c r="E79" i="7"/>
  <c r="E7" i="7"/>
  <c r="E32" i="7"/>
  <c r="E31" i="7"/>
  <c r="E30" i="7"/>
  <c r="E29" i="7"/>
  <c r="E28" i="7"/>
  <c r="E18" i="7"/>
  <c r="E17" i="7"/>
  <c r="E16" i="7"/>
  <c r="E15" i="7"/>
  <c r="E14" i="7"/>
  <c r="E25" i="7"/>
  <c r="E24" i="7"/>
  <c r="E23" i="7"/>
  <c r="E22" i="7"/>
  <c r="E21" i="7"/>
  <c r="E11" i="7"/>
  <c r="E10" i="7"/>
  <c r="E9" i="7"/>
  <c r="E8" i="7"/>
  <c r="S187" i="23" l="1"/>
  <c r="S186" i="23"/>
  <c r="S188" i="23"/>
  <c r="S183" i="23"/>
  <c r="S182" i="23"/>
  <c r="S181" i="23"/>
  <c r="S180" i="23"/>
  <c r="S179" i="23"/>
  <c r="S176" i="23"/>
  <c r="S175" i="23"/>
  <c r="S174" i="23"/>
  <c r="S173" i="23"/>
  <c r="S172" i="23"/>
  <c r="S138" i="23"/>
  <c r="S137" i="23"/>
  <c r="S136" i="23"/>
  <c r="S135" i="23"/>
  <c r="S134" i="23"/>
  <c r="L6" i="23"/>
  <c r="S170" i="7"/>
  <c r="S139" i="7"/>
  <c r="L115" i="7"/>
  <c r="S88" i="7"/>
  <c r="S60" i="7"/>
  <c r="S8" i="7"/>
  <c r="E64" i="7"/>
  <c r="E34" i="7"/>
  <c r="E20" i="7"/>
  <c r="E13" i="7"/>
  <c r="S166" i="7"/>
  <c r="S165" i="7"/>
  <c r="E165" i="7"/>
  <c r="S4" i="7"/>
  <c r="S3" i="7"/>
  <c r="S198" i="7"/>
  <c r="S187" i="7"/>
  <c r="S186" i="7"/>
  <c r="S191" i="7" s="1"/>
  <c r="S184" i="7"/>
  <c r="S180" i="7"/>
  <c r="S179" i="7"/>
  <c r="S173" i="7"/>
  <c r="S172" i="7"/>
  <c r="S177" i="7" s="1"/>
  <c r="S135" i="7"/>
  <c r="S134" i="7"/>
  <c r="S128" i="7"/>
  <c r="S127" i="7"/>
  <c r="S132" i="7" s="1"/>
  <c r="S120" i="7"/>
  <c r="S125" i="7" s="1"/>
  <c r="S114" i="7"/>
  <c r="S113" i="7"/>
  <c r="S118" i="7" s="1"/>
  <c r="S84" i="7"/>
  <c r="S83" i="7"/>
  <c r="S77" i="7"/>
  <c r="S76" i="7"/>
  <c r="S81" i="7" s="1"/>
  <c r="S70" i="7"/>
  <c r="S69" i="7"/>
  <c r="S74" i="7" s="1"/>
  <c r="S63" i="7"/>
  <c r="S62" i="7"/>
  <c r="S67" i="7" s="1"/>
  <c r="S32" i="7"/>
  <c r="S31" i="7"/>
  <c r="S25" i="7"/>
  <c r="S24" i="7"/>
  <c r="S29" i="7" s="1"/>
  <c r="S18" i="7"/>
  <c r="S17" i="7"/>
  <c r="S22" i="7" s="1"/>
  <c r="S11" i="7"/>
  <c r="S10" i="7"/>
  <c r="S15" i="7" s="1"/>
  <c r="L190" i="7"/>
  <c r="L189" i="7"/>
  <c r="L194" i="7" s="1"/>
  <c r="L187" i="7"/>
  <c r="L183" i="7"/>
  <c r="L182" i="7"/>
  <c r="L180" i="7"/>
  <c r="L173" i="7"/>
  <c r="L143" i="7"/>
  <c r="L132" i="7"/>
  <c r="L131" i="7"/>
  <c r="L136" i="7" s="1"/>
  <c r="L125" i="7"/>
  <c r="L129" i="7"/>
  <c r="L122" i="7"/>
  <c r="L84" i="7"/>
  <c r="L77" i="7"/>
  <c r="L70" i="7"/>
  <c r="L29" i="7"/>
  <c r="L28" i="7"/>
  <c r="L22" i="7"/>
  <c r="L21" i="7"/>
  <c r="L19" i="7"/>
  <c r="L12" i="7"/>
  <c r="E190" i="7"/>
  <c r="E183" i="7"/>
  <c r="E172" i="7"/>
  <c r="E171" i="7"/>
  <c r="E176" i="7" s="1"/>
  <c r="E141" i="7"/>
  <c r="E139" i="7"/>
  <c r="E132" i="7"/>
  <c r="E121" i="7"/>
  <c r="E120" i="7"/>
  <c r="E125" i="7" s="1"/>
  <c r="E114" i="7"/>
  <c r="E113" i="7"/>
  <c r="E118" i="7" s="1"/>
  <c r="E81" i="7"/>
  <c r="E80" i="7"/>
  <c r="E85" i="7" s="1"/>
  <c r="E74" i="7"/>
  <c r="E73" i="7"/>
  <c r="E78" i="7" s="1"/>
  <c r="E67" i="7"/>
  <c r="E66" i="7"/>
  <c r="E71" i="7" s="1"/>
  <c r="E59" i="7"/>
  <c r="E27" i="7"/>
  <c r="S169" i="23"/>
  <c r="S168" i="23"/>
  <c r="S167" i="23"/>
  <c r="S166" i="23"/>
  <c r="S165" i="23"/>
  <c r="S131" i="23"/>
  <c r="S130" i="23"/>
  <c r="S129" i="23"/>
  <c r="S128" i="23"/>
  <c r="S127" i="23"/>
  <c r="S114" i="23"/>
  <c r="S115" i="23"/>
  <c r="S117" i="23"/>
  <c r="S124" i="23"/>
  <c r="S123" i="23"/>
  <c r="S116" i="23"/>
  <c r="S113" i="23"/>
  <c r="S79" i="23"/>
  <c r="S78" i="23"/>
  <c r="S77" i="23"/>
  <c r="S76" i="23"/>
  <c r="S72" i="23"/>
  <c r="S69" i="23"/>
  <c r="S58" i="23"/>
  <c r="S31" i="23"/>
  <c r="S122" i="23"/>
  <c r="S85" i="23"/>
  <c r="S84" i="23"/>
  <c r="S71" i="23"/>
  <c r="S70" i="23"/>
  <c r="S57" i="23"/>
  <c r="S32" i="23"/>
  <c r="S26" i="23"/>
  <c r="S25" i="23"/>
  <c r="L33" i="7" l="1"/>
  <c r="L26" i="7"/>
  <c r="E169" i="7"/>
  <c r="E175" i="23"/>
  <c r="E128" i="23"/>
  <c r="E33" i="23"/>
  <c r="E4" i="23"/>
  <c r="S192" i="23"/>
  <c r="S185" i="23"/>
  <c r="S178" i="23"/>
  <c r="S171" i="23"/>
  <c r="S140" i="23"/>
  <c r="S133" i="23"/>
  <c r="S126" i="23"/>
  <c r="S119" i="23"/>
  <c r="S112" i="23"/>
  <c r="S82" i="23"/>
  <c r="S75" i="23"/>
  <c r="S68" i="23"/>
  <c r="S61" i="23"/>
  <c r="S30" i="23"/>
  <c r="S23" i="23"/>
  <c r="S16" i="23"/>
  <c r="S9" i="23"/>
  <c r="L195" i="23"/>
  <c r="L188" i="23"/>
  <c r="L181" i="23"/>
  <c r="L174" i="23"/>
  <c r="L167" i="23"/>
  <c r="L137" i="23"/>
  <c r="L116" i="23"/>
  <c r="L85" i="23"/>
  <c r="L78" i="23"/>
  <c r="L64" i="23"/>
  <c r="L34" i="23"/>
  <c r="L13" i="23"/>
  <c r="L7" i="21"/>
  <c r="L20" i="23"/>
  <c r="E14" i="23"/>
  <c r="E170" i="23"/>
  <c r="E86" i="23"/>
  <c r="S24" i="23"/>
  <c r="S14" i="23"/>
  <c r="S13" i="23"/>
  <c r="S12" i="23"/>
  <c r="S11" i="23"/>
  <c r="S10" i="23"/>
  <c r="L165" i="23"/>
  <c r="L141" i="23"/>
  <c r="L140" i="23"/>
  <c r="L139" i="23"/>
  <c r="L138" i="23"/>
  <c r="L128" i="23"/>
  <c r="L127" i="23"/>
  <c r="L126" i="23"/>
  <c r="L125" i="23"/>
  <c r="L130" i="23" s="1"/>
  <c r="L76" i="23"/>
  <c r="L75" i="23"/>
  <c r="L74" i="23"/>
  <c r="L73" i="23"/>
  <c r="L72" i="23"/>
  <c r="L62" i="23"/>
  <c r="L61" i="23"/>
  <c r="L60" i="23"/>
  <c r="L59" i="23"/>
  <c r="L58" i="23"/>
  <c r="L25" i="23"/>
  <c r="L24" i="23"/>
  <c r="L23" i="23"/>
  <c r="L22" i="23"/>
  <c r="L21" i="23"/>
  <c r="L11" i="23"/>
  <c r="L9" i="23"/>
  <c r="L8" i="23"/>
  <c r="L7" i="23"/>
  <c r="E189" i="23"/>
  <c r="E188" i="23"/>
  <c r="E187" i="23"/>
  <c r="E186" i="23"/>
  <c r="S21" i="23"/>
  <c r="S20" i="23"/>
  <c r="S18" i="23"/>
  <c r="S17" i="23"/>
  <c r="S7" i="23"/>
  <c r="S6" i="23"/>
  <c r="S5" i="23"/>
  <c r="S4" i="23"/>
  <c r="S3" i="23"/>
  <c r="L172" i="23"/>
  <c r="L171" i="23"/>
  <c r="L170" i="23"/>
  <c r="L169" i="23"/>
  <c r="L168" i="23"/>
  <c r="L135" i="23"/>
  <c r="L134" i="23"/>
  <c r="L133" i="23"/>
  <c r="L131" i="23"/>
  <c r="L121" i="23"/>
  <c r="L120" i="23"/>
  <c r="L123" i="23"/>
  <c r="L80" i="23"/>
  <c r="L79" i="23"/>
  <c r="L69" i="23"/>
  <c r="L68" i="23"/>
  <c r="L71" i="23" s="1"/>
  <c r="L67" i="23"/>
  <c r="L66" i="23"/>
  <c r="L30" i="23"/>
  <c r="L29" i="23"/>
  <c r="L28" i="23"/>
  <c r="L18" i="23"/>
  <c r="L17" i="23"/>
  <c r="L16" i="23"/>
  <c r="L15" i="23"/>
  <c r="L14" i="23"/>
  <c r="L4" i="23"/>
  <c r="E194" i="23"/>
  <c r="E193" i="23"/>
  <c r="E192" i="23"/>
  <c r="E184" i="23"/>
  <c r="E181" i="23"/>
  <c r="E180" i="23"/>
  <c r="E179" i="23"/>
  <c r="E178" i="23"/>
  <c r="E168" i="23"/>
  <c r="E167" i="23"/>
  <c r="E166" i="23"/>
  <c r="E165" i="23"/>
  <c r="E174" i="23"/>
  <c r="E173" i="23"/>
  <c r="E172" i="23"/>
  <c r="E171" i="23"/>
  <c r="E177" i="23" s="1"/>
  <c r="E136" i="23"/>
  <c r="E135" i="23"/>
  <c r="E134" i="23"/>
  <c r="E140" i="23" s="1"/>
  <c r="E124" i="23"/>
  <c r="E123" i="23"/>
  <c r="E121" i="23"/>
  <c r="E120" i="23"/>
  <c r="E84" i="23"/>
  <c r="E83" i="23"/>
  <c r="E68" i="23"/>
  <c r="E67" i="23"/>
  <c r="E66" i="23"/>
  <c r="E32" i="23"/>
  <c r="E31" i="23"/>
  <c r="E30" i="23"/>
  <c r="E29" i="23"/>
  <c r="E191" i="23"/>
  <c r="E126" i="23"/>
  <c r="E58" i="23"/>
  <c r="E141" i="23"/>
  <c r="E131" i="23"/>
  <c r="E130" i="23"/>
  <c r="E129" i="23"/>
  <c r="E127" i="23"/>
  <c r="E133" i="23" s="1"/>
  <c r="E117" i="23"/>
  <c r="E116" i="23"/>
  <c r="E115" i="23"/>
  <c r="E114" i="23"/>
  <c r="E113" i="23"/>
  <c r="E119" i="23" s="1"/>
  <c r="E77" i="23"/>
  <c r="E76" i="23"/>
  <c r="E75" i="23"/>
  <c r="E74" i="23"/>
  <c r="E73" i="23"/>
  <c r="E79" i="23" s="1"/>
  <c r="E63" i="23"/>
  <c r="E62" i="23"/>
  <c r="E61" i="23"/>
  <c r="E60" i="23"/>
  <c r="E59" i="23"/>
  <c r="E65" i="23" s="1"/>
  <c r="E26" i="23"/>
  <c r="E25" i="23"/>
  <c r="E24" i="23"/>
  <c r="E23" i="23"/>
  <c r="E22" i="23"/>
  <c r="E28" i="23" s="1"/>
  <c r="E21" i="23"/>
  <c r="E19" i="23"/>
  <c r="E18" i="23"/>
  <c r="E17" i="23"/>
  <c r="E16" i="23"/>
  <c r="E15" i="23"/>
  <c r="E7" i="23"/>
  <c r="E12" i="23"/>
  <c r="E11" i="23"/>
  <c r="E10" i="23"/>
  <c r="E9" i="23"/>
  <c r="E8" i="23"/>
  <c r="S188" i="21"/>
  <c r="S187" i="21"/>
  <c r="S184" i="21"/>
  <c r="S183" i="21"/>
  <c r="S182" i="21"/>
  <c r="S181" i="21"/>
  <c r="S180" i="21"/>
  <c r="S170" i="21"/>
  <c r="S169" i="21"/>
  <c r="S168" i="21"/>
  <c r="S167" i="21"/>
  <c r="S166" i="21"/>
  <c r="S139" i="21"/>
  <c r="S138" i="21"/>
  <c r="S137" i="21"/>
  <c r="S136" i="21"/>
  <c r="S135" i="21"/>
  <c r="S125" i="21"/>
  <c r="S124" i="21"/>
  <c r="S123" i="21"/>
  <c r="S122" i="21"/>
  <c r="S132" i="21"/>
  <c r="S131" i="21"/>
  <c r="S130" i="21"/>
  <c r="S129" i="21"/>
  <c r="S128" i="21"/>
  <c r="S67" i="21"/>
  <c r="S66" i="21"/>
  <c r="S65" i="21"/>
  <c r="S64" i="21"/>
  <c r="S63" i="21"/>
  <c r="S60" i="21"/>
  <c r="S59" i="21"/>
  <c r="S58" i="21"/>
  <c r="S57" i="21"/>
  <c r="S32" i="21"/>
  <c r="S22" i="21"/>
  <c r="S21" i="21"/>
  <c r="S20" i="21"/>
  <c r="S19" i="21"/>
  <c r="S18" i="21"/>
  <c r="S11" i="21"/>
  <c r="S117" i="21"/>
  <c r="S116" i="21"/>
  <c r="S115" i="21"/>
  <c r="S114" i="21"/>
  <c r="S87" i="21"/>
  <c r="S86" i="21"/>
  <c r="S85" i="21"/>
  <c r="S84" i="21"/>
  <c r="S81" i="21"/>
  <c r="S80" i="21"/>
  <c r="S79" i="21"/>
  <c r="S78" i="21"/>
  <c r="S77" i="21"/>
  <c r="S74" i="21"/>
  <c r="S73" i="21"/>
  <c r="S72" i="21"/>
  <c r="S71" i="21"/>
  <c r="S70" i="21"/>
  <c r="S29" i="21"/>
  <c r="S28" i="21"/>
  <c r="S27" i="21"/>
  <c r="S26" i="21"/>
  <c r="S25" i="21"/>
  <c r="S15" i="21"/>
  <c r="S14" i="21"/>
  <c r="S13" i="21"/>
  <c r="S12" i="21"/>
  <c r="S8" i="21"/>
  <c r="S7" i="21"/>
  <c r="S6" i="21"/>
  <c r="S5" i="21"/>
  <c r="S4" i="21"/>
  <c r="L194" i="21"/>
  <c r="L193" i="21"/>
  <c r="L192" i="21"/>
  <c r="L191" i="21"/>
  <c r="L190" i="21"/>
  <c r="L173" i="21"/>
  <c r="L172" i="21"/>
  <c r="L171" i="21"/>
  <c r="L170" i="21"/>
  <c r="L169" i="21"/>
  <c r="L77" i="21"/>
  <c r="G185" i="21"/>
  <c r="F185" i="21"/>
  <c r="E176" i="21"/>
  <c r="L166" i="21"/>
  <c r="L165" i="21"/>
  <c r="L141" i="21"/>
  <c r="L140" i="21"/>
  <c r="L139" i="21"/>
  <c r="L136" i="21"/>
  <c r="L135" i="21"/>
  <c r="L134" i="21"/>
  <c r="L133" i="21"/>
  <c r="L132" i="21"/>
  <c r="L129" i="21"/>
  <c r="L127" i="21"/>
  <c r="L126" i="21"/>
  <c r="L125" i="21"/>
  <c r="L122" i="21"/>
  <c r="L121" i="21"/>
  <c r="L120" i="21"/>
  <c r="L119" i="21"/>
  <c r="L118" i="21"/>
  <c r="L115" i="21"/>
  <c r="L114" i="21"/>
  <c r="L113" i="21"/>
  <c r="L112" i="21"/>
  <c r="L111" i="21"/>
  <c r="L84" i="21"/>
  <c r="L83" i="21"/>
  <c r="L82" i="21"/>
  <c r="L81" i="21"/>
  <c r="L80" i="21"/>
  <c r="L70" i="21"/>
  <c r="L69" i="21"/>
  <c r="L68" i="21"/>
  <c r="L67" i="21"/>
  <c r="L66" i="21"/>
  <c r="L76" i="21"/>
  <c r="L75" i="21"/>
  <c r="L74" i="21"/>
  <c r="L73" i="21"/>
  <c r="L28" i="21"/>
  <c r="L21" i="21"/>
  <c r="L26" i="21"/>
  <c r="L25" i="21"/>
  <c r="L24" i="21"/>
  <c r="L23" i="21"/>
  <c r="L9" i="21"/>
  <c r="L8" i="21"/>
  <c r="L33" i="21"/>
  <c r="L32" i="21"/>
  <c r="L31" i="21"/>
  <c r="L30" i="21"/>
  <c r="L29" i="21"/>
  <c r="L19" i="21"/>
  <c r="L18" i="21"/>
  <c r="L17" i="21"/>
  <c r="L16" i="21"/>
  <c r="L5" i="21"/>
  <c r="L4" i="21"/>
  <c r="E193" i="21"/>
  <c r="F178" i="21"/>
  <c r="G178" i="21" s="1"/>
  <c r="G171" i="21"/>
  <c r="G141" i="21"/>
  <c r="E141" i="21"/>
  <c r="F171" i="21"/>
  <c r="F134" i="21"/>
  <c r="G134" i="21" s="1"/>
  <c r="F127" i="21"/>
  <c r="G127" i="21" s="1"/>
  <c r="G120" i="21"/>
  <c r="G113" i="21"/>
  <c r="F81" i="21"/>
  <c r="G81" i="21" s="1"/>
  <c r="E81" i="21"/>
  <c r="L27" i="23" l="1"/>
  <c r="E72" i="23"/>
  <c r="E174" i="21"/>
  <c r="E173" i="21"/>
  <c r="E172" i="21"/>
  <c r="E167" i="21"/>
  <c r="E166" i="21"/>
  <c r="E139" i="21"/>
  <c r="E138" i="21"/>
  <c r="E137" i="21"/>
  <c r="E136" i="21"/>
  <c r="E135" i="21"/>
  <c r="E131" i="21"/>
  <c r="E130" i="21"/>
  <c r="E129" i="21"/>
  <c r="E128" i="21"/>
  <c r="E122" i="21"/>
  <c r="E79" i="21"/>
  <c r="E78" i="21"/>
  <c r="E77" i="21"/>
  <c r="E76" i="21"/>
  <c r="E75" i="21"/>
  <c r="E72" i="21"/>
  <c r="E71" i="21"/>
  <c r="E70" i="21"/>
  <c r="E74" i="21" s="1"/>
  <c r="E69" i="21"/>
  <c r="E68" i="21"/>
  <c r="E194" i="21"/>
  <c r="E190" i="21"/>
  <c r="E189" i="21"/>
  <c r="E188" i="21"/>
  <c r="E187" i="21"/>
  <c r="E186" i="21"/>
  <c r="E183" i="21"/>
  <c r="E182" i="21"/>
  <c r="E181" i="21"/>
  <c r="E179" i="21"/>
  <c r="E175" i="21"/>
  <c r="E169" i="21"/>
  <c r="E168" i="21"/>
  <c r="E132" i="21"/>
  <c r="E125" i="21"/>
  <c r="E124" i="21"/>
  <c r="E127" i="21" s="1"/>
  <c r="E123" i="21"/>
  <c r="E121" i="21"/>
  <c r="E118" i="21"/>
  <c r="E120" i="21" s="1"/>
  <c r="E117" i="21"/>
  <c r="E116" i="21"/>
  <c r="E115" i="21"/>
  <c r="E114" i="21"/>
  <c r="E111" i="21"/>
  <c r="E85" i="21"/>
  <c r="E84" i="21"/>
  <c r="E83" i="21"/>
  <c r="E82" i="21"/>
  <c r="E113" i="21" s="1"/>
  <c r="E65" i="21"/>
  <c r="E64" i="21"/>
  <c r="E63" i="21"/>
  <c r="E62" i="21"/>
  <c r="E67" i="21" s="1"/>
  <c r="E61" i="21"/>
  <c r="E58" i="21"/>
  <c r="E57" i="21"/>
  <c r="E60" i="21" s="1"/>
  <c r="E33" i="21"/>
  <c r="E32" i="21"/>
  <c r="E31" i="21"/>
  <c r="E28" i="21"/>
  <c r="E27" i="21"/>
  <c r="E26" i="21"/>
  <c r="E25" i="21"/>
  <c r="E24" i="21"/>
  <c r="E30" i="21" s="1"/>
  <c r="E21" i="21"/>
  <c r="E20" i="21"/>
  <c r="E19" i="21"/>
  <c r="E23" i="21" s="1"/>
  <c r="E18" i="21"/>
  <c r="E17" i="21"/>
  <c r="E14" i="21"/>
  <c r="E13" i="21"/>
  <c r="E12" i="21"/>
  <c r="E16" i="21" s="1"/>
  <c r="E11" i="21"/>
  <c r="E10" i="21"/>
  <c r="E7" i="21"/>
  <c r="E6" i="21"/>
  <c r="S62" i="21"/>
  <c r="S113" i="21"/>
  <c r="S141" i="21"/>
  <c r="L168" i="21"/>
  <c r="L117" i="21"/>
  <c r="L58" i="21"/>
  <c r="L8" i="17"/>
  <c r="S7" i="18"/>
  <c r="L60" i="20"/>
  <c r="S5" i="20"/>
  <c r="U5" i="20" s="1"/>
  <c r="E9" i="21"/>
  <c r="S31" i="21"/>
  <c r="S24" i="21"/>
  <c r="S17" i="21"/>
  <c r="S10" i="21"/>
  <c r="L14" i="21"/>
  <c r="S83" i="21"/>
  <c r="S76" i="21"/>
  <c r="S69" i="21"/>
  <c r="L86" i="21"/>
  <c r="L79" i="21"/>
  <c r="L72" i="21"/>
  <c r="L65" i="21"/>
  <c r="S134" i="21"/>
  <c r="S127" i="21"/>
  <c r="S120" i="21"/>
  <c r="L138" i="21"/>
  <c r="L131" i="21"/>
  <c r="L124" i="21"/>
  <c r="S193" i="21"/>
  <c r="S186" i="21"/>
  <c r="S179" i="21"/>
  <c r="S172" i="21"/>
  <c r="L196" i="21"/>
  <c r="L189" i="21"/>
  <c r="L182" i="21"/>
  <c r="L175" i="21"/>
  <c r="E192" i="21"/>
  <c r="E185" i="21"/>
  <c r="S186" i="20"/>
  <c r="S185" i="20"/>
  <c r="S184" i="20"/>
  <c r="S183" i="20"/>
  <c r="S182" i="20"/>
  <c r="S188" i="20" s="1"/>
  <c r="U188" i="20" s="1"/>
  <c r="S179" i="20"/>
  <c r="S178" i="20"/>
  <c r="S177" i="20"/>
  <c r="S176" i="20"/>
  <c r="S175" i="20"/>
  <c r="S181" i="20" s="1"/>
  <c r="U181" i="20" s="1"/>
  <c r="S172" i="20"/>
  <c r="S171" i="20"/>
  <c r="S170" i="20"/>
  <c r="S168" i="20"/>
  <c r="S140" i="20"/>
  <c r="S139" i="20"/>
  <c r="S138" i="20"/>
  <c r="S137" i="20"/>
  <c r="S167" i="20" s="1"/>
  <c r="U167" i="20" s="1"/>
  <c r="S134" i="20"/>
  <c r="S133" i="20"/>
  <c r="S132" i="20"/>
  <c r="S131" i="20"/>
  <c r="S130" i="20"/>
  <c r="S136" i="20" s="1"/>
  <c r="U136" i="20" s="1"/>
  <c r="S127" i="20"/>
  <c r="S126" i="20"/>
  <c r="S125" i="20"/>
  <c r="S124" i="20"/>
  <c r="S129" i="20" s="1"/>
  <c r="U129" i="20" s="1"/>
  <c r="S123" i="20"/>
  <c r="S119" i="20"/>
  <c r="S118" i="20"/>
  <c r="S117" i="20"/>
  <c r="S116" i="20"/>
  <c r="S122" i="20" s="1"/>
  <c r="U122" i="20" s="1"/>
  <c r="S113" i="20"/>
  <c r="S112" i="20"/>
  <c r="S87" i="20"/>
  <c r="S86" i="20"/>
  <c r="S83" i="20"/>
  <c r="S82" i="20"/>
  <c r="S81" i="20"/>
  <c r="S80" i="20"/>
  <c r="S79" i="20"/>
  <c r="S85" i="20" s="1"/>
  <c r="U85" i="20" s="1"/>
  <c r="S76" i="20"/>
  <c r="S75" i="20"/>
  <c r="S74" i="20"/>
  <c r="S73" i="20"/>
  <c r="S72" i="20"/>
  <c r="S69" i="20"/>
  <c r="S65" i="20"/>
  <c r="S71" i="20" s="1"/>
  <c r="U71" i="20" s="1"/>
  <c r="S62" i="20"/>
  <c r="S61" i="20"/>
  <c r="S60" i="20"/>
  <c r="S59" i="20"/>
  <c r="S27" i="20"/>
  <c r="S31" i="20"/>
  <c r="S30" i="20"/>
  <c r="S29" i="20"/>
  <c r="S28" i="20"/>
  <c r="S24" i="20"/>
  <c r="S23" i="20"/>
  <c r="S22" i="20"/>
  <c r="S21" i="20"/>
  <c r="S20" i="20"/>
  <c r="S17" i="20"/>
  <c r="S16" i="20"/>
  <c r="S15" i="20"/>
  <c r="S14" i="20"/>
  <c r="S19" i="20" s="1"/>
  <c r="U19" i="20" s="1"/>
  <c r="S13" i="20"/>
  <c r="S10" i="20"/>
  <c r="S9" i="20"/>
  <c r="S8" i="20"/>
  <c r="S7" i="20"/>
  <c r="S12" i="20" s="1"/>
  <c r="U12" i="20" s="1"/>
  <c r="S6" i="20"/>
  <c r="L195" i="20"/>
  <c r="L174" i="20"/>
  <c r="L173" i="20"/>
  <c r="L172" i="20"/>
  <c r="L171" i="20"/>
  <c r="L167" i="20"/>
  <c r="L140" i="20"/>
  <c r="N140" i="20" s="1"/>
  <c r="L137" i="20"/>
  <c r="L136" i="20"/>
  <c r="L135" i="20"/>
  <c r="L134" i="20"/>
  <c r="L130" i="20"/>
  <c r="L129" i="20"/>
  <c r="L128" i="20"/>
  <c r="L127" i="20"/>
  <c r="L122" i="20"/>
  <c r="L121" i="20"/>
  <c r="L126" i="20" s="1"/>
  <c r="N126" i="20" s="1"/>
  <c r="L120" i="20"/>
  <c r="L117" i="20"/>
  <c r="L116" i="20"/>
  <c r="L115" i="20"/>
  <c r="L114" i="20"/>
  <c r="L113" i="20"/>
  <c r="L86" i="20"/>
  <c r="L85" i="20"/>
  <c r="L84" i="20"/>
  <c r="L83" i="20"/>
  <c r="L82" i="20"/>
  <c r="L79" i="20"/>
  <c r="L78" i="20"/>
  <c r="L76" i="20"/>
  <c r="L72" i="20"/>
  <c r="L71" i="20"/>
  <c r="L70" i="20"/>
  <c r="L69" i="20"/>
  <c r="L68" i="20"/>
  <c r="L65" i="20"/>
  <c r="L64" i="20"/>
  <c r="L63" i="20"/>
  <c r="L62" i="20"/>
  <c r="L61" i="20"/>
  <c r="L58" i="20"/>
  <c r="L57" i="20"/>
  <c r="N60" i="20" s="1"/>
  <c r="L33" i="20"/>
  <c r="L32" i="20"/>
  <c r="L23" i="20"/>
  <c r="N23" i="20" s="1"/>
  <c r="L13" i="20"/>
  <c r="L16" i="20"/>
  <c r="N16" i="20" s="1"/>
  <c r="L11" i="20"/>
  <c r="L7" i="20"/>
  <c r="L6" i="20"/>
  <c r="L5" i="20"/>
  <c r="L4" i="20"/>
  <c r="L9" i="20" s="1"/>
  <c r="N9" i="20" s="1"/>
  <c r="E192" i="20"/>
  <c r="E191" i="20"/>
  <c r="E190" i="20"/>
  <c r="E189" i="20"/>
  <c r="E188" i="20"/>
  <c r="E185" i="20"/>
  <c r="E184" i="20"/>
  <c r="E183" i="20"/>
  <c r="E182" i="20"/>
  <c r="E181" i="20"/>
  <c r="E178" i="20"/>
  <c r="E177" i="20"/>
  <c r="E176" i="20"/>
  <c r="E175" i="20"/>
  <c r="E171" i="20"/>
  <c r="E170" i="20"/>
  <c r="E169" i="20"/>
  <c r="E168" i="20"/>
  <c r="E167" i="20"/>
  <c r="S6" i="19"/>
  <c r="U6" i="19" s="1"/>
  <c r="S115" i="20"/>
  <c r="U115" i="20" s="1"/>
  <c r="L112" i="20"/>
  <c r="N112" i="20" s="1"/>
  <c r="E115" i="20"/>
  <c r="S195" i="20"/>
  <c r="U195" i="20" s="1"/>
  <c r="S174" i="20"/>
  <c r="U174" i="20" s="1"/>
  <c r="L191" i="20"/>
  <c r="N191" i="20" s="1"/>
  <c r="L184" i="20"/>
  <c r="N184" i="20" s="1"/>
  <c r="L177" i="20"/>
  <c r="N177" i="20" s="1"/>
  <c r="L170" i="20"/>
  <c r="N170" i="20" s="1"/>
  <c r="L133" i="20"/>
  <c r="N133" i="20" s="1"/>
  <c r="L119" i="20"/>
  <c r="N119" i="20" s="1"/>
  <c r="U57" i="20"/>
  <c r="S78" i="20"/>
  <c r="U78" i="20" s="1"/>
  <c r="S64" i="20"/>
  <c r="U64" i="20" s="1"/>
  <c r="L81" i="20"/>
  <c r="N81" i="20" s="1"/>
  <c r="L74" i="20"/>
  <c r="L67" i="20"/>
  <c r="N67" i="20" s="1"/>
  <c r="S26" i="20"/>
  <c r="U26" i="20" s="1"/>
  <c r="L30" i="20"/>
  <c r="N30" i="20" s="1"/>
  <c r="E194" i="20"/>
  <c r="G194" i="20" s="1"/>
  <c r="E187" i="20"/>
  <c r="G187" i="20" s="1"/>
  <c r="E180" i="20"/>
  <c r="G180" i="20" s="1"/>
  <c r="E173" i="20"/>
  <c r="G173" i="20" s="1"/>
  <c r="G166" i="20"/>
  <c r="E66" i="20"/>
  <c r="E120" i="20"/>
  <c r="G115" i="20"/>
  <c r="E113" i="20"/>
  <c r="E112" i="20"/>
  <c r="E111" i="20"/>
  <c r="E141" i="20"/>
  <c r="E140" i="20"/>
  <c r="E139" i="20"/>
  <c r="E138" i="20"/>
  <c r="E137" i="20"/>
  <c r="E143" i="20" s="1"/>
  <c r="G143" i="20" s="1"/>
  <c r="E134" i="20"/>
  <c r="E133" i="20"/>
  <c r="E132" i="20"/>
  <c r="E131" i="20"/>
  <c r="E130" i="20"/>
  <c r="E136" i="20" s="1"/>
  <c r="G136" i="20" s="1"/>
  <c r="E124" i="20"/>
  <c r="E123" i="20"/>
  <c r="E129" i="20" s="1"/>
  <c r="G129" i="20" s="1"/>
  <c r="E119" i="20"/>
  <c r="E118" i="20"/>
  <c r="E117" i="20"/>
  <c r="E116" i="20"/>
  <c r="E122" i="20" s="1"/>
  <c r="G122" i="20" s="1"/>
  <c r="S169" i="18"/>
  <c r="E68" i="20"/>
  <c r="E3" i="20"/>
  <c r="G3" i="20" s="1"/>
  <c r="E84" i="20"/>
  <c r="E83" i="20"/>
  <c r="E80" i="20"/>
  <c r="E79" i="20"/>
  <c r="E78" i="20"/>
  <c r="E77" i="20"/>
  <c r="E76" i="20"/>
  <c r="E73" i="20"/>
  <c r="E72" i="20"/>
  <c r="E71" i="20"/>
  <c r="E70" i="20"/>
  <c r="E69" i="20"/>
  <c r="E65" i="20"/>
  <c r="E64" i="20"/>
  <c r="E63" i="20"/>
  <c r="E62" i="20"/>
  <c r="E33" i="20"/>
  <c r="E32" i="20"/>
  <c r="E29" i="20"/>
  <c r="E28" i="20"/>
  <c r="E27" i="20"/>
  <c r="E26" i="20"/>
  <c r="E25" i="20"/>
  <c r="E22" i="20"/>
  <c r="E21" i="20"/>
  <c r="E20" i="20"/>
  <c r="E24" i="20" s="1"/>
  <c r="G24" i="20" s="1"/>
  <c r="E19" i="20"/>
  <c r="E18" i="20"/>
  <c r="E15" i="20"/>
  <c r="E14" i="20"/>
  <c r="E13" i="20"/>
  <c r="E12" i="20"/>
  <c r="E17" i="20" s="1"/>
  <c r="G17" i="20" s="1"/>
  <c r="E11" i="20"/>
  <c r="E8" i="20"/>
  <c r="E7" i="20"/>
  <c r="E6" i="20"/>
  <c r="E5" i="20"/>
  <c r="E4" i="20"/>
  <c r="E82" i="20"/>
  <c r="G82" i="20" s="1"/>
  <c r="E75" i="20"/>
  <c r="G75" i="20" s="1"/>
  <c r="E61" i="20"/>
  <c r="G61" i="20" s="1"/>
  <c r="E31" i="20"/>
  <c r="G31" i="20" s="1"/>
  <c r="E10" i="20"/>
  <c r="G10" i="20" s="1"/>
  <c r="S187" i="19"/>
  <c r="S186" i="19"/>
  <c r="S185" i="19"/>
  <c r="S184" i="19"/>
  <c r="S183" i="19"/>
  <c r="S189" i="19" s="1"/>
  <c r="S180" i="19"/>
  <c r="S179" i="19"/>
  <c r="S178" i="19"/>
  <c r="S177" i="19"/>
  <c r="S176" i="19"/>
  <c r="S182" i="19" s="1"/>
  <c r="U182" i="19" s="1"/>
  <c r="S173" i="19"/>
  <c r="S172" i="19"/>
  <c r="S171" i="19"/>
  <c r="S170" i="19"/>
  <c r="S169" i="19"/>
  <c r="S175" i="19" s="1"/>
  <c r="U175" i="19" s="1"/>
  <c r="S166" i="19"/>
  <c r="S168" i="19" s="1"/>
  <c r="U168" i="19" s="1"/>
  <c r="S165" i="19"/>
  <c r="S140" i="19"/>
  <c r="S139" i="19"/>
  <c r="S138" i="19"/>
  <c r="S134" i="19"/>
  <c r="S137" i="19" s="1"/>
  <c r="U137" i="19" s="1"/>
  <c r="S133" i="19"/>
  <c r="S132" i="19"/>
  <c r="S131" i="19"/>
  <c r="S120" i="19"/>
  <c r="S119" i="19"/>
  <c r="S123" i="19" s="1"/>
  <c r="U123" i="19" s="1"/>
  <c r="S118" i="19"/>
  <c r="S117" i="19"/>
  <c r="S83" i="19"/>
  <c r="S82" i="19"/>
  <c r="S86" i="19"/>
  <c r="U86" i="19" s="1"/>
  <c r="S68" i="19"/>
  <c r="S67" i="19"/>
  <c r="S66" i="19"/>
  <c r="S31" i="19"/>
  <c r="S30" i="19"/>
  <c r="S29" i="19"/>
  <c r="S28" i="19"/>
  <c r="S128" i="19"/>
  <c r="S127" i="19"/>
  <c r="S126" i="19"/>
  <c r="S125" i="19"/>
  <c r="S124" i="19"/>
  <c r="S130" i="19" s="1"/>
  <c r="U130" i="19" s="1"/>
  <c r="S114" i="19"/>
  <c r="S113" i="19"/>
  <c r="S112" i="19"/>
  <c r="S75" i="19"/>
  <c r="S74" i="19"/>
  <c r="S73" i="19"/>
  <c r="S79" i="19" s="1"/>
  <c r="U79" i="19" s="1"/>
  <c r="S63" i="19"/>
  <c r="S62" i="19"/>
  <c r="S61" i="19"/>
  <c r="S60" i="19"/>
  <c r="S59" i="19"/>
  <c r="S65" i="19" s="1"/>
  <c r="U65" i="19" s="1"/>
  <c r="S25" i="19"/>
  <c r="S24" i="19"/>
  <c r="S23" i="19"/>
  <c r="S22" i="19"/>
  <c r="S21" i="19"/>
  <c r="S17" i="19"/>
  <c r="S16" i="19"/>
  <c r="S15" i="19"/>
  <c r="S14" i="19"/>
  <c r="S11" i="19"/>
  <c r="S10" i="19"/>
  <c r="S9" i="19"/>
  <c r="S8" i="19"/>
  <c r="S7" i="19"/>
  <c r="S4" i="19"/>
  <c r="S3" i="19"/>
  <c r="L195" i="19"/>
  <c r="L194" i="19"/>
  <c r="L193" i="19"/>
  <c r="L118" i="19"/>
  <c r="L117" i="19"/>
  <c r="L116" i="19"/>
  <c r="L115" i="19"/>
  <c r="L114" i="19"/>
  <c r="L169" i="19"/>
  <c r="L168" i="19"/>
  <c r="L167" i="19"/>
  <c r="L166" i="19"/>
  <c r="L165" i="19"/>
  <c r="L171" i="19" s="1"/>
  <c r="N171" i="19" s="1"/>
  <c r="L139" i="19"/>
  <c r="L138" i="19"/>
  <c r="L136" i="19"/>
  <c r="L135" i="19"/>
  <c r="L141" i="19" s="1"/>
  <c r="N141" i="19" s="1"/>
  <c r="L132" i="19"/>
  <c r="L131" i="19"/>
  <c r="L130" i="19"/>
  <c r="L129" i="19"/>
  <c r="L128" i="19"/>
  <c r="L134" i="19" s="1"/>
  <c r="N134" i="19" s="1"/>
  <c r="L123" i="19"/>
  <c r="L122" i="19"/>
  <c r="L121" i="19"/>
  <c r="L127" i="19"/>
  <c r="N127" i="19" s="1"/>
  <c r="L86" i="19"/>
  <c r="L85" i="19"/>
  <c r="L84" i="19"/>
  <c r="L113" i="19" s="1"/>
  <c r="N113" i="19" s="1"/>
  <c r="L83" i="19"/>
  <c r="L80" i="19"/>
  <c r="L79" i="19"/>
  <c r="L78" i="19"/>
  <c r="L77" i="19"/>
  <c r="L76" i="19"/>
  <c r="L82" i="19" s="1"/>
  <c r="N82" i="19" s="1"/>
  <c r="L73" i="19"/>
  <c r="L72" i="19"/>
  <c r="L71" i="19"/>
  <c r="L70" i="19"/>
  <c r="L69" i="19"/>
  <c r="L111" i="19"/>
  <c r="L59" i="19"/>
  <c r="L61" i="19" s="1"/>
  <c r="N61" i="19" s="1"/>
  <c r="L31" i="19"/>
  <c r="N31" i="19" s="1"/>
  <c r="L58" i="19"/>
  <c r="L57" i="19"/>
  <c r="L33" i="19"/>
  <c r="L32" i="19"/>
  <c r="L66" i="19"/>
  <c r="L65" i="19"/>
  <c r="L64" i="19"/>
  <c r="L63" i="19"/>
  <c r="L68" i="19"/>
  <c r="N68" i="19" s="1"/>
  <c r="L27" i="19"/>
  <c r="L26" i="19"/>
  <c r="L25" i="19"/>
  <c r="L15" i="19"/>
  <c r="L14" i="19"/>
  <c r="L13" i="19"/>
  <c r="L12" i="19"/>
  <c r="L11" i="19"/>
  <c r="E188" i="19"/>
  <c r="E193" i="19"/>
  <c r="E192" i="19"/>
  <c r="E191" i="19"/>
  <c r="E190" i="19"/>
  <c r="E189" i="19"/>
  <c r="E185" i="19"/>
  <c r="E184" i="19"/>
  <c r="E183" i="19"/>
  <c r="E116" i="19"/>
  <c r="G116" i="19" s="1"/>
  <c r="L75" i="19"/>
  <c r="N75" i="19" s="1"/>
  <c r="S196" i="19"/>
  <c r="U196" i="19" s="1"/>
  <c r="S116" i="19"/>
  <c r="U116" i="19" s="1"/>
  <c r="S72" i="19"/>
  <c r="U72" i="19" s="1"/>
  <c r="S58" i="19"/>
  <c r="U58" i="19" s="1"/>
  <c r="S27" i="19"/>
  <c r="U27" i="19" s="1"/>
  <c r="S20" i="19"/>
  <c r="U20" i="19" s="1"/>
  <c r="S13" i="19"/>
  <c r="U13" i="19" s="1"/>
  <c r="L192" i="19"/>
  <c r="N192" i="19" s="1"/>
  <c r="L185" i="19"/>
  <c r="N185" i="19" s="1"/>
  <c r="L178" i="19"/>
  <c r="N178" i="19" s="1"/>
  <c r="L21" i="19"/>
  <c r="L20" i="19"/>
  <c r="L19" i="19"/>
  <c r="L24" i="19" s="1"/>
  <c r="N24" i="19" s="1"/>
  <c r="L18" i="19"/>
  <c r="L7" i="19"/>
  <c r="L6" i="19"/>
  <c r="L5" i="19"/>
  <c r="L4" i="19"/>
  <c r="E178" i="19"/>
  <c r="E177" i="19"/>
  <c r="E176" i="19"/>
  <c r="E175" i="19"/>
  <c r="E181" i="19" s="1"/>
  <c r="E165" i="19"/>
  <c r="E141" i="19"/>
  <c r="E140" i="19"/>
  <c r="E139" i="19"/>
  <c r="E138" i="19"/>
  <c r="E167" i="19" s="1"/>
  <c r="G167" i="19" s="1"/>
  <c r="E62" i="19"/>
  <c r="E114" i="19"/>
  <c r="E113" i="19"/>
  <c r="E112" i="19"/>
  <c r="E111" i="19"/>
  <c r="E171" i="19"/>
  <c r="E170" i="19"/>
  <c r="E169" i="19"/>
  <c r="E168" i="19"/>
  <c r="E134" i="19"/>
  <c r="E133" i="19"/>
  <c r="E132" i="19"/>
  <c r="E131" i="19"/>
  <c r="E137" i="19" s="1"/>
  <c r="G137" i="19" s="1"/>
  <c r="E120" i="19"/>
  <c r="E119" i="19"/>
  <c r="E118" i="19"/>
  <c r="E123" i="19" s="1"/>
  <c r="G123" i="19" s="1"/>
  <c r="E117" i="19"/>
  <c r="E84" i="19"/>
  <c r="E80" i="19"/>
  <c r="E79" i="19"/>
  <c r="E78" i="19"/>
  <c r="E77" i="19"/>
  <c r="E74" i="19"/>
  <c r="E73" i="19"/>
  <c r="E72" i="19"/>
  <c r="E71" i="19"/>
  <c r="E76" i="19"/>
  <c r="G76" i="19" s="1"/>
  <c r="E66" i="19"/>
  <c r="E65" i="19"/>
  <c r="E64" i="19"/>
  <c r="E63" i="19"/>
  <c r="E60" i="19"/>
  <c r="E59" i="19"/>
  <c r="E58" i="19"/>
  <c r="E57" i="19"/>
  <c r="E24" i="19"/>
  <c r="L17" i="19"/>
  <c r="N17" i="19" s="1"/>
  <c r="L10" i="19"/>
  <c r="N10" i="19" s="1"/>
  <c r="E174" i="19"/>
  <c r="G174" i="19" s="1"/>
  <c r="E130" i="19"/>
  <c r="G130" i="19" s="1"/>
  <c r="E69" i="19"/>
  <c r="G69" i="19" s="1"/>
  <c r="E33" i="19"/>
  <c r="E30" i="19"/>
  <c r="E29" i="19"/>
  <c r="E28" i="19"/>
  <c r="E27" i="19"/>
  <c r="E32" i="19" s="1"/>
  <c r="G32" i="19" s="1"/>
  <c r="E26" i="19"/>
  <c r="E23" i="19"/>
  <c r="E22" i="19"/>
  <c r="E21" i="19"/>
  <c r="E20" i="19"/>
  <c r="E19" i="19"/>
  <c r="E25" i="19" s="1"/>
  <c r="G25" i="19" s="1"/>
  <c r="E16" i="19"/>
  <c r="E15" i="19"/>
  <c r="E14" i="19"/>
  <c r="E13" i="19"/>
  <c r="E12" i="19"/>
  <c r="E9" i="19"/>
  <c r="E8" i="19"/>
  <c r="E7" i="19"/>
  <c r="E6" i="19"/>
  <c r="E5" i="19"/>
  <c r="E18" i="19"/>
  <c r="G18" i="19" s="1"/>
  <c r="E11" i="19"/>
  <c r="G11" i="19" s="1"/>
  <c r="S188" i="18"/>
  <c r="S187" i="18"/>
  <c r="S186" i="18"/>
  <c r="S185" i="18"/>
  <c r="S184" i="18"/>
  <c r="S181" i="18"/>
  <c r="S180" i="18"/>
  <c r="S179" i="18"/>
  <c r="S178" i="18"/>
  <c r="S177" i="18"/>
  <c r="S174" i="18"/>
  <c r="S173" i="18"/>
  <c r="S176" i="18" s="1"/>
  <c r="U176" i="18" s="1"/>
  <c r="S172" i="18"/>
  <c r="S171" i="18"/>
  <c r="S170" i="18"/>
  <c r="S167" i="18"/>
  <c r="S166" i="18"/>
  <c r="S165" i="18"/>
  <c r="S140" i="18"/>
  <c r="S139" i="18"/>
  <c r="S136" i="18"/>
  <c r="S135" i="18"/>
  <c r="S138" i="18" s="1"/>
  <c r="S134" i="18"/>
  <c r="S133" i="18"/>
  <c r="S132" i="18"/>
  <c r="S129" i="18"/>
  <c r="S128" i="18"/>
  <c r="S127" i="18"/>
  <c r="S126" i="18"/>
  <c r="S125" i="18"/>
  <c r="S131" i="18" s="1"/>
  <c r="S120" i="18"/>
  <c r="S119" i="18"/>
  <c r="T21" i="18"/>
  <c r="S57" i="18"/>
  <c r="S32" i="18"/>
  <c r="S31" i="18"/>
  <c r="S30" i="18"/>
  <c r="S29" i="18"/>
  <c r="S67" i="18"/>
  <c r="S64" i="18"/>
  <c r="S63" i="18"/>
  <c r="S62" i="18"/>
  <c r="S61" i="18"/>
  <c r="S60" i="18"/>
  <c r="S26" i="18"/>
  <c r="S25" i="18"/>
  <c r="S24" i="18"/>
  <c r="S23" i="18"/>
  <c r="S22" i="18"/>
  <c r="S17" i="18"/>
  <c r="S16" i="18"/>
  <c r="S21" i="18" s="1"/>
  <c r="S190" i="18"/>
  <c r="U190" i="18" s="1"/>
  <c r="S183" i="18"/>
  <c r="U183" i="18" s="1"/>
  <c r="S124" i="18"/>
  <c r="S12" i="18"/>
  <c r="S11" i="18"/>
  <c r="S10" i="18"/>
  <c r="S9" i="18"/>
  <c r="S8" i="18"/>
  <c r="S5" i="18"/>
  <c r="S4" i="18"/>
  <c r="S3" i="18"/>
  <c r="L133" i="18"/>
  <c r="L132" i="18"/>
  <c r="L131" i="18"/>
  <c r="L130" i="18"/>
  <c r="L129" i="18"/>
  <c r="L119" i="18"/>
  <c r="L118" i="18"/>
  <c r="L117" i="18"/>
  <c r="L116" i="18"/>
  <c r="L115" i="18"/>
  <c r="L112" i="18"/>
  <c r="L111" i="18"/>
  <c r="L86" i="18"/>
  <c r="L85" i="18"/>
  <c r="L84" i="18"/>
  <c r="L81" i="18"/>
  <c r="L80" i="18"/>
  <c r="L79" i="18"/>
  <c r="L78" i="18"/>
  <c r="L77" i="18"/>
  <c r="L27" i="18"/>
  <c r="L60" i="18"/>
  <c r="L59" i="18"/>
  <c r="L58" i="18"/>
  <c r="L57" i="18"/>
  <c r="L33" i="18"/>
  <c r="L14" i="18"/>
  <c r="L13" i="18"/>
  <c r="L186" i="18"/>
  <c r="L179" i="18"/>
  <c r="L172" i="18"/>
  <c r="L195" i="18"/>
  <c r="L194" i="18"/>
  <c r="L67" i="18"/>
  <c r="L66" i="18"/>
  <c r="L65" i="18"/>
  <c r="L64" i="18"/>
  <c r="L63" i="18"/>
  <c r="L69" i="18" s="1"/>
  <c r="L30" i="18"/>
  <c r="L29" i="18"/>
  <c r="L28" i="18"/>
  <c r="L191" i="18"/>
  <c r="L190" i="18"/>
  <c r="L189" i="18"/>
  <c r="L188" i="18"/>
  <c r="L187" i="18"/>
  <c r="L193" i="18" s="1"/>
  <c r="L140" i="18"/>
  <c r="L139" i="18"/>
  <c r="L138" i="18"/>
  <c r="L137" i="18"/>
  <c r="L136" i="18"/>
  <c r="L142" i="18" s="1"/>
  <c r="L126" i="18"/>
  <c r="L125" i="18"/>
  <c r="L123" i="18"/>
  <c r="L122" i="18"/>
  <c r="L74" i="18"/>
  <c r="L73" i="18"/>
  <c r="L72" i="18"/>
  <c r="L71" i="18"/>
  <c r="L70" i="18"/>
  <c r="L23" i="18"/>
  <c r="L22" i="18"/>
  <c r="L21" i="18"/>
  <c r="L20" i="18"/>
  <c r="L19" i="18"/>
  <c r="E180" i="18"/>
  <c r="E179" i="18"/>
  <c r="E178" i="18"/>
  <c r="E177" i="18"/>
  <c r="E176" i="18"/>
  <c r="E173" i="18"/>
  <c r="E137" i="18"/>
  <c r="E136" i="18"/>
  <c r="E135" i="18"/>
  <c r="E134" i="18"/>
  <c r="E133" i="18"/>
  <c r="E178" i="21" l="1"/>
  <c r="E171" i="21"/>
  <c r="E134" i="21"/>
  <c r="S33" i="20"/>
  <c r="U33" i="20" s="1"/>
  <c r="U169" i="18"/>
  <c r="G68" i="20"/>
  <c r="L120" i="19"/>
  <c r="N120" i="19" s="1"/>
  <c r="G188" i="19"/>
  <c r="G62" i="19"/>
  <c r="E83" i="19"/>
  <c r="G83" i="19" s="1"/>
  <c r="L25" i="18"/>
  <c r="N25" i="18" s="1"/>
  <c r="L18" i="18"/>
  <c r="N18" i="18" s="1"/>
  <c r="L114" i="18"/>
  <c r="S14" i="18"/>
  <c r="L76" i="18"/>
  <c r="S28" i="18"/>
  <c r="U28" i="18" s="1"/>
  <c r="S66" i="18"/>
  <c r="L62" i="18"/>
  <c r="N62" i="18" s="1"/>
  <c r="M62" i="18" s="1"/>
  <c r="L128" i="18"/>
  <c r="S59" i="18"/>
  <c r="T28" i="18"/>
  <c r="L121" i="18"/>
  <c r="L135" i="18"/>
  <c r="L83" i="18"/>
  <c r="L32" i="18"/>
  <c r="N32" i="18" s="1"/>
  <c r="L8" i="18"/>
  <c r="L7" i="18"/>
  <c r="L6" i="18"/>
  <c r="L5" i="18"/>
  <c r="E194" i="18"/>
  <c r="E193" i="18"/>
  <c r="E192" i="18"/>
  <c r="E191" i="18"/>
  <c r="E190" i="18"/>
  <c r="E187" i="18"/>
  <c r="E186" i="18"/>
  <c r="E185" i="18"/>
  <c r="E184" i="18"/>
  <c r="E183" i="18"/>
  <c r="E182" i="18"/>
  <c r="G182" i="18" s="1"/>
  <c r="E172" i="18"/>
  <c r="E171" i="18"/>
  <c r="E170" i="18"/>
  <c r="E165" i="18"/>
  <c r="E141" i="18"/>
  <c r="E166" i="18"/>
  <c r="E140" i="18"/>
  <c r="E139" i="18"/>
  <c r="E132" i="18"/>
  <c r="E138" i="18" s="1"/>
  <c r="G138" i="18" s="1"/>
  <c r="E128" i="18"/>
  <c r="E129" i="18"/>
  <c r="E121" i="18"/>
  <c r="E120" i="18"/>
  <c r="E122" i="18"/>
  <c r="E119" i="18"/>
  <c r="E118" i="18"/>
  <c r="E124" i="18" s="1"/>
  <c r="G124" i="18" s="1"/>
  <c r="E115" i="18"/>
  <c r="E114" i="18"/>
  <c r="E113" i="18"/>
  <c r="E112" i="18"/>
  <c r="E111" i="18"/>
  <c r="E82" i="18"/>
  <c r="E81" i="18"/>
  <c r="E80" i="18"/>
  <c r="E78" i="18"/>
  <c r="E79" i="18"/>
  <c r="E75" i="18"/>
  <c r="E74" i="18"/>
  <c r="E73" i="18"/>
  <c r="E72" i="18"/>
  <c r="E71" i="18"/>
  <c r="E77" i="18" s="1"/>
  <c r="G77" i="18" s="1"/>
  <c r="E68" i="18"/>
  <c r="E67" i="18"/>
  <c r="E65" i="18"/>
  <c r="E64" i="18"/>
  <c r="E61" i="18"/>
  <c r="E60" i="18"/>
  <c r="E59" i="18"/>
  <c r="E58" i="18"/>
  <c r="E57" i="18"/>
  <c r="E63" i="18" s="1"/>
  <c r="E84" i="18" l="1"/>
  <c r="G84" i="18" s="1"/>
  <c r="E131" i="18"/>
  <c r="G131" i="18" s="1"/>
  <c r="E175" i="18"/>
  <c r="G175" i="18" s="1"/>
  <c r="E117" i="18"/>
  <c r="G117" i="18" s="1"/>
  <c r="L11" i="18"/>
  <c r="N11" i="18" s="1"/>
  <c r="E189" i="18"/>
  <c r="G189" i="18" s="1"/>
  <c r="E196" i="18"/>
  <c r="G196" i="18" s="1"/>
  <c r="E168" i="18"/>
  <c r="G168" i="18" s="1"/>
  <c r="E70" i="18"/>
  <c r="G70" i="18" s="1"/>
  <c r="F77" i="18" s="1"/>
  <c r="F84" i="18" s="1"/>
  <c r="F117" i="18" s="1"/>
  <c r="F124" i="18" s="1"/>
  <c r="F131" i="18" s="1"/>
  <c r="F138" i="18" s="1"/>
  <c r="E29" i="18"/>
  <c r="E31" i="18"/>
  <c r="E30" i="18"/>
  <c r="E28" i="18"/>
  <c r="E27" i="18"/>
  <c r="F168" i="18" l="1"/>
  <c r="F175" i="18" s="1"/>
  <c r="F182" i="18" s="1"/>
  <c r="F189" i="18" s="1"/>
  <c r="F196" i="18" s="1"/>
  <c r="M11" i="18" s="1"/>
  <c r="M18" i="18" s="1"/>
  <c r="M25" i="18" s="1"/>
  <c r="E33" i="18"/>
  <c r="L139" i="17"/>
  <c r="L169" i="17"/>
  <c r="L59" i="17"/>
  <c r="S11" i="17"/>
  <c r="L197" i="17"/>
  <c r="L190" i="17"/>
  <c r="L183" i="17"/>
  <c r="L176" i="17"/>
  <c r="L132" i="17"/>
  <c r="L125" i="17"/>
  <c r="L118" i="17"/>
  <c r="L87" i="17"/>
  <c r="L80" i="17"/>
  <c r="L73" i="17"/>
  <c r="L66" i="17"/>
  <c r="E114" i="17" l="1"/>
  <c r="E60" i="17"/>
  <c r="L29" i="17"/>
  <c r="L22" i="17"/>
  <c r="L15" i="17"/>
  <c r="E193" i="17"/>
  <c r="E186" i="17"/>
  <c r="E179" i="17"/>
  <c r="E172" i="17"/>
  <c r="E142" i="17"/>
  <c r="E135" i="17"/>
  <c r="E128" i="17"/>
  <c r="E121" i="17"/>
  <c r="E81" i="17"/>
  <c r="E74" i="17"/>
  <c r="E67" i="17"/>
  <c r="E30" i="17"/>
  <c r="E23" i="17"/>
  <c r="E16" i="17"/>
  <c r="E9" i="17"/>
  <c r="S123" i="16" l="1"/>
  <c r="S130" i="16"/>
  <c r="S196" i="16" l="1"/>
  <c r="S189" i="16"/>
  <c r="S182" i="16"/>
  <c r="S175" i="16"/>
  <c r="S168" i="16"/>
  <c r="S137" i="16"/>
  <c r="S86" i="16"/>
  <c r="S79" i="16"/>
  <c r="S72" i="16"/>
  <c r="S65" i="16"/>
  <c r="S58" i="16"/>
  <c r="S26" i="16"/>
  <c r="S19" i="16"/>
  <c r="S12" i="16"/>
  <c r="S5" i="16"/>
  <c r="S6" i="14"/>
  <c r="L178" i="16"/>
  <c r="L171" i="16"/>
  <c r="L141" i="16"/>
  <c r="L134" i="16"/>
  <c r="L127" i="16"/>
  <c r="L120" i="16"/>
  <c r="L113" i="16"/>
  <c r="L82" i="16"/>
  <c r="L75" i="16"/>
  <c r="L68" i="16"/>
  <c r="L61" i="16"/>
  <c r="L30" i="16"/>
  <c r="L23" i="16"/>
  <c r="L16" i="16"/>
  <c r="L9" i="16"/>
  <c r="E195" i="16"/>
  <c r="E188" i="16"/>
  <c r="E181" i="16"/>
  <c r="E167" i="16"/>
  <c r="E174" i="16"/>
  <c r="E137" i="16"/>
  <c r="E130" i="16"/>
  <c r="E123" i="16"/>
  <c r="E116" i="16"/>
  <c r="E83" i="16" l="1"/>
  <c r="E76" i="16"/>
  <c r="E69" i="16"/>
  <c r="E62" i="16"/>
  <c r="E10" i="16"/>
  <c r="E31" i="16"/>
  <c r="E24" i="16"/>
  <c r="E17" i="16"/>
  <c r="E130" i="14" l="1"/>
  <c r="E123" i="14"/>
  <c r="E116" i="14"/>
  <c r="E84" i="14"/>
  <c r="E77" i="14"/>
  <c r="S196" i="14"/>
  <c r="S189" i="14"/>
  <c r="S182" i="14"/>
  <c r="S175" i="14"/>
  <c r="S168" i="14"/>
  <c r="S137" i="14"/>
  <c r="S130" i="14"/>
  <c r="S123" i="14"/>
  <c r="S116" i="14"/>
  <c r="S86" i="14"/>
  <c r="S79" i="14"/>
  <c r="S72" i="14"/>
  <c r="S65" i="14"/>
  <c r="S58" i="14"/>
  <c r="S27" i="14"/>
  <c r="S20" i="14"/>
  <c r="S13" i="14"/>
  <c r="L192" i="14"/>
  <c r="L185" i="14"/>
  <c r="L178" i="14"/>
  <c r="L171" i="14"/>
  <c r="L141" i="14"/>
  <c r="L134" i="14"/>
  <c r="L127" i="14"/>
  <c r="L120" i="14"/>
  <c r="L113" i="14"/>
  <c r="L82" i="14"/>
  <c r="L75" i="14"/>
  <c r="L68" i="14"/>
  <c r="L61" i="14"/>
  <c r="L31" i="14"/>
  <c r="L24" i="14"/>
  <c r="L17" i="14"/>
  <c r="L10" i="14"/>
  <c r="E195" i="14"/>
  <c r="E188" i="14"/>
  <c r="E181" i="14"/>
  <c r="E174" i="14"/>
  <c r="E167" i="14"/>
  <c r="E137" i="14"/>
  <c r="E70" i="14"/>
  <c r="E63" i="14"/>
  <c r="E33" i="14"/>
  <c r="E26" i="14"/>
  <c r="E19" i="14"/>
  <c r="E12" i="14"/>
  <c r="S112" i="13"/>
  <c r="E74" i="13"/>
  <c r="E66" i="13"/>
  <c r="S195" i="13"/>
  <c r="S187" i="13"/>
  <c r="S179" i="13"/>
  <c r="S171" i="13"/>
  <c r="S144" i="13"/>
  <c r="S136" i="13"/>
  <c r="S128" i="13"/>
  <c r="S120" i="13"/>
  <c r="S85" i="13"/>
  <c r="S77" i="13"/>
  <c r="S69" i="13"/>
  <c r="S61" i="13"/>
  <c r="S33" i="13"/>
  <c r="S25" i="13"/>
  <c r="S17" i="13"/>
  <c r="S9" i="13"/>
  <c r="L199" i="13"/>
  <c r="L191" i="13"/>
  <c r="L183" i="13"/>
  <c r="L140" i="13"/>
  <c r="E170" i="13"/>
  <c r="L167" i="13"/>
  <c r="L175" i="13"/>
  <c r="L132" i="13"/>
  <c r="L124" i="13"/>
  <c r="L116" i="13"/>
  <c r="L88" i="13"/>
  <c r="L80" i="13"/>
  <c r="L72" i="13"/>
  <c r="L64" i="13"/>
  <c r="L38" i="13"/>
  <c r="L30" i="13"/>
  <c r="L22" i="13"/>
  <c r="L14" i="13"/>
  <c r="L6" i="13"/>
  <c r="E112" i="13"/>
  <c r="E58" i="13"/>
  <c r="E194" i="13"/>
  <c r="E186" i="13"/>
  <c r="E178" i="13"/>
  <c r="E144" i="13"/>
  <c r="E136" i="13"/>
  <c r="E128" i="13"/>
  <c r="E120" i="13"/>
  <c r="E82" i="13"/>
  <c r="E31" i="13"/>
  <c r="E23" i="13"/>
  <c r="E15" i="13"/>
  <c r="E7" i="13"/>
  <c r="S113" i="12"/>
  <c r="S62" i="12"/>
  <c r="L57" i="12" s="1"/>
  <c r="L168" i="12"/>
  <c r="L117" i="12"/>
  <c r="L31" i="12"/>
  <c r="E171" i="12"/>
  <c r="E59" i="12"/>
  <c r="S196" i="12"/>
  <c r="S188" i="12"/>
  <c r="S180" i="12"/>
  <c r="S172" i="12"/>
  <c r="L200" i="12"/>
  <c r="L192" i="12"/>
  <c r="L184" i="12"/>
  <c r="L176" i="12"/>
  <c r="E195" i="12"/>
  <c r="E187" i="12"/>
  <c r="E179" i="12"/>
  <c r="S145" i="12"/>
  <c r="S137" i="12"/>
  <c r="S129" i="12"/>
  <c r="S121" i="12"/>
  <c r="L141" i="12"/>
  <c r="L133" i="12"/>
  <c r="L125" i="12"/>
  <c r="E145" i="12"/>
  <c r="E137" i="12"/>
  <c r="E129" i="12"/>
  <c r="E121" i="12"/>
  <c r="E113" i="12"/>
  <c r="S86" i="12"/>
  <c r="S78" i="12"/>
  <c r="S70" i="12"/>
  <c r="L89" i="12"/>
  <c r="L81" i="12"/>
  <c r="L73" i="12"/>
  <c r="L65" i="12"/>
  <c r="E83" i="12"/>
  <c r="E75" i="12"/>
  <c r="E67" i="12"/>
  <c r="S34" i="12"/>
  <c r="S26" i="12"/>
  <c r="S18" i="12"/>
  <c r="S10" i="12"/>
  <c r="L23" i="12"/>
  <c r="L15" i="12"/>
  <c r="E32" i="12"/>
  <c r="E24" i="12"/>
  <c r="E16" i="12"/>
  <c r="E8" i="12"/>
  <c r="S198" i="11"/>
  <c r="S190" i="11"/>
  <c r="S182" i="11"/>
  <c r="S174" i="11"/>
  <c r="S166" i="11"/>
  <c r="S138" i="11"/>
  <c r="S130" i="11"/>
  <c r="S122" i="11"/>
  <c r="S114" i="11"/>
  <c r="S87" i="11"/>
  <c r="S79" i="11"/>
  <c r="S71" i="11"/>
  <c r="S63" i="11"/>
  <c r="S36" i="11"/>
  <c r="S28" i="11"/>
  <c r="S20" i="11"/>
  <c r="S12" i="11"/>
  <c r="S4" i="11"/>
  <c r="L193" i="11"/>
  <c r="L185" i="11"/>
  <c r="L177" i="11"/>
  <c r="L169" i="11"/>
  <c r="L142" i="11"/>
  <c r="L134" i="11"/>
  <c r="L126" i="11"/>
  <c r="L118" i="11"/>
  <c r="L91" i="11"/>
  <c r="L83" i="11"/>
  <c r="L75" i="11"/>
  <c r="L67" i="11"/>
  <c r="L59" i="11"/>
  <c r="L32" i="11"/>
  <c r="L24" i="11"/>
  <c r="L16" i="11"/>
  <c r="L8" i="11"/>
  <c r="E196" i="11"/>
  <c r="E188" i="11"/>
  <c r="E180" i="11"/>
  <c r="E172" i="11"/>
  <c r="E146" i="11"/>
  <c r="E138" i="11"/>
  <c r="E130" i="11"/>
  <c r="E122" i="11"/>
  <c r="E114" i="11"/>
  <c r="E84" i="11"/>
  <c r="E76" i="11"/>
  <c r="E68" i="11"/>
  <c r="E60" i="11"/>
  <c r="E32" i="11"/>
  <c r="E24" i="11"/>
  <c r="E1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Orso</author>
  </authors>
  <commentList>
    <comment ref="S192" authorId="0" shapeId="0" xr:uid="{00000000-0006-0000-0200-000001000000}">
      <text>
        <r>
          <rPr>
            <b/>
            <sz val="9"/>
            <color indexed="81"/>
            <rFont val="Tahoma"/>
            <family val="2"/>
          </rPr>
          <t>Demi journée offerte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Orso</author>
  </authors>
  <commentList>
    <comment ref="G71" authorId="0" shapeId="0" xr:uid="{00000000-0006-0000-0300-000001000000}">
      <text>
        <r>
          <rPr>
            <b/>
            <sz val="9"/>
            <color indexed="81"/>
            <rFont val="Tahoma"/>
            <family val="2"/>
          </rPr>
          <t>Pause non prise</t>
        </r>
      </text>
    </comment>
    <comment ref="G79" authorId="0" shapeId="0" xr:uid="{00000000-0006-0000-0300-000002000000}">
      <text>
        <r>
          <rPr>
            <b/>
            <sz val="9"/>
            <color indexed="81"/>
            <rFont val="Tahoma"/>
            <family val="2"/>
          </rPr>
          <t>Mise en Stand-By B3 SDC-2 + Contrôle table RKS + Prépa LCC pour Prod (rateliers) + Aide maintenance LCC (OMT) /...</t>
        </r>
      </text>
    </comment>
    <comment ref="N85" authorId="0" shapeId="0" xr:uid="{00000000-0006-0000-0300-000003000000}">
      <text>
        <r>
          <rPr>
            <sz val="9"/>
            <color indexed="81"/>
            <rFont val="Tahoma"/>
            <family val="2"/>
          </rPr>
          <t>Nettoyage LCC + Soutien SDC-1 + Marquage moules SDC-2</t>
        </r>
      </text>
    </comment>
    <comment ref="G87" authorId="0" shapeId="0" xr:uid="{00000000-0006-0000-0300-000004000000}">
      <text>
        <r>
          <rPr>
            <b/>
            <sz val="9"/>
            <color indexed="81"/>
            <rFont val="Tahoma"/>
            <family val="2"/>
          </rPr>
          <t>Maintenance ratelier LCC + Rangement SDC-3 + Ré-Organisation (AUD) SDC-2 + Prépa bac de précoulée LCC + ...</t>
        </r>
      </text>
    </comment>
    <comment ref="N90" authorId="0" shapeId="0" xr:uid="{00000000-0006-0000-0300-000005000000}">
      <text>
        <r>
          <rPr>
            <b/>
            <sz val="9"/>
            <color indexed="81"/>
            <rFont val="Tahoma"/>
            <family val="2"/>
          </rPr>
          <t xml:space="preserve">Retard car RDV </t>
        </r>
      </text>
    </comment>
    <comment ref="G118" authorId="0" shapeId="0" xr:uid="{00000000-0006-0000-0300-000006000000}">
      <text>
        <r>
          <rPr>
            <b/>
            <sz val="9"/>
            <color indexed="81"/>
            <rFont val="Tahoma"/>
            <family val="2"/>
          </rPr>
          <t>+ Finition étencheïté poste siliconage LCC + Vidange Cuve A B1</t>
        </r>
      </text>
    </comment>
    <comment ref="T118" authorId="0" shapeId="0" xr:uid="{00000000-0006-0000-0300-000007000000}">
      <text>
        <r>
          <rPr>
            <b/>
            <sz val="9"/>
            <color indexed="81"/>
            <rFont val="Tahoma"/>
            <family val="2"/>
          </rPr>
          <t>Heures dues: +/- 0h00
Heures modulables: -44h10</t>
        </r>
      </text>
    </comment>
    <comment ref="G125" authorId="0" shapeId="0" xr:uid="{00000000-0006-0000-0300-000008000000}">
      <text>
        <r>
          <rPr>
            <b/>
            <sz val="9"/>
            <color indexed="81"/>
            <rFont val="Tahoma"/>
            <family val="2"/>
          </rPr>
          <t>Prod R&amp;D / Nettoyage des moules class &amp; autres</t>
        </r>
      </text>
    </comment>
    <comment ref="N129" authorId="0" shapeId="0" xr:uid="{00000000-0006-0000-0300-000009000000}">
      <text>
        <r>
          <rPr>
            <sz val="9"/>
            <color indexed="81"/>
            <rFont val="Tahoma"/>
            <family val="2"/>
          </rPr>
          <t>12h00 - SDC-1
14h00 - SDC-2 (Soppra + R&amp;D)
15h30 - 20h - SDC-1</t>
        </r>
      </text>
    </comment>
    <comment ref="N143" authorId="0" shapeId="0" xr:uid="{00000000-0006-0000-0300-00000A000000}">
      <text>
        <r>
          <rPr>
            <sz val="9"/>
            <color indexed="81"/>
            <rFont val="Tahoma"/>
            <family val="2"/>
          </rPr>
          <t>LCC = Vidange bac rincage + contrôle qualitée pads</t>
        </r>
      </text>
    </comment>
    <comment ref="N170" authorId="0" shapeId="0" xr:uid="{00000000-0006-0000-0300-00000B000000}">
      <text>
        <r>
          <rPr>
            <sz val="9"/>
            <color indexed="81"/>
            <rFont val="Tahoma"/>
            <family val="2"/>
          </rPr>
          <t>SDC-2: Essai Pullman
Chargmt semi bac grillagé
SDC-2: R&amp;D (afq)</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Orso</author>
  </authors>
  <commentList>
    <comment ref="G8" authorId="0" shapeId="0" xr:uid="{00000000-0006-0000-0400-000001000000}">
      <text>
        <r>
          <rPr>
            <b/>
            <sz val="9"/>
            <color indexed="81"/>
            <rFont val="Tahoma"/>
            <family val="2"/>
          </rPr>
          <t>Réappro B3 (Compo ABC)
Ebavurage FP2E
Calotage ds moule
Expéd Palette &amp; prépa d'une nouvelle</t>
        </r>
      </text>
    </comment>
    <comment ref="N8" authorId="0" shapeId="0" xr:uid="{00000000-0006-0000-0400-000002000000}">
      <text>
        <r>
          <rPr>
            <sz val="9"/>
            <color indexed="81"/>
            <rFont val="Tahoma"/>
            <family val="2"/>
          </rPr>
          <t>R&amp;D: Caoutchouc d'Argenteuil</t>
        </r>
      </text>
    </comment>
    <comment ref="T14" authorId="0" shapeId="0" xr:uid="{00000000-0006-0000-0400-000003000000}">
      <text>
        <r>
          <rPr>
            <b/>
            <sz val="9"/>
            <color indexed="81"/>
            <rFont val="Tahoma"/>
            <family val="2"/>
          </rPr>
          <t>Orso:</t>
        </r>
        <r>
          <rPr>
            <sz val="9"/>
            <color indexed="81"/>
            <rFont val="Tahoma"/>
            <family val="2"/>
          </rPr>
          <t xml:space="preserve">
10 min de passage de consignes pour la semaine</t>
        </r>
      </text>
    </comment>
    <comment ref="U29" authorId="0" shapeId="0" xr:uid="{00000000-0006-0000-0400-000004000000}">
      <text>
        <r>
          <rPr>
            <b/>
            <sz val="9"/>
            <color indexed="81"/>
            <rFont val="Tahoma"/>
            <family val="2"/>
          </rPr>
          <t>Vidange de nos Chariots 500+1M + Nettoyage des centries (douche/pause) + réappro ds etuves &amp; dégerbage des palettes de MP</t>
        </r>
      </text>
    </comment>
    <comment ref="U30" authorId="0" shapeId="0" xr:uid="{00000000-0006-0000-0400-000005000000}">
      <text>
        <r>
          <rPr>
            <b/>
            <sz val="9"/>
            <color indexed="81"/>
            <rFont val="Tahoma"/>
            <family val="2"/>
          </rPr>
          <t xml:space="preserve"> Poncage manuel du Chariot 1M C5 + Poncage &amp; Wax du Chariot 1M C6</t>
        </r>
      </text>
    </comment>
    <comment ref="N58" authorId="0" shapeId="0" xr:uid="{00000000-0006-0000-0400-000006000000}">
      <text>
        <r>
          <rPr>
            <b/>
            <sz val="9"/>
            <color indexed="81"/>
            <rFont val="Tahoma"/>
            <family val="2"/>
          </rPr>
          <t>SDC-2 : nettoyage de la table rks (dmso/paille de fer) + vidange poubelle cartons + DIS &amp; balayage sdc-2</t>
        </r>
      </text>
    </comment>
    <comment ref="N59" authorId="0" shapeId="0" xr:uid="{00000000-0006-0000-0400-000007000000}">
      <text>
        <r>
          <rPr>
            <b/>
            <sz val="9"/>
            <color indexed="81"/>
            <rFont val="Tahoma"/>
            <family val="2"/>
          </rPr>
          <t>SDC-2 : Prod SOPRA</t>
        </r>
      </text>
    </comment>
    <comment ref="N60" authorId="0" shapeId="0" xr:uid="{00000000-0006-0000-0400-000008000000}">
      <text>
        <r>
          <rPr>
            <b/>
            <sz val="9"/>
            <color indexed="81"/>
            <rFont val="Tahoma"/>
            <family val="2"/>
          </rPr>
          <t>SDC-2 : Prod SOPRA &amp; MK AUTOMOTIVE</t>
        </r>
      </text>
    </comment>
    <comment ref="N65" authorId="0" shapeId="0" xr:uid="{00000000-0006-0000-0400-000009000000}">
      <text>
        <r>
          <rPr>
            <b/>
            <sz val="9"/>
            <color indexed="81"/>
            <rFont val="Tahoma"/>
            <family val="2"/>
          </rPr>
          <t>SDC-2 : nettoyage de 
Départ MIL;
Contrôle/Conditionnement SOPRA &amp; Contrôle MK AUTOMOTIVE</t>
        </r>
      </text>
    </comment>
    <comment ref="N77" authorId="0" shapeId="0" xr:uid="{00000000-0006-0000-0400-00000A000000}">
      <text>
        <r>
          <rPr>
            <b/>
            <sz val="9"/>
            <color indexed="81"/>
            <rFont val="Tahoma"/>
            <family val="2"/>
          </rPr>
          <t>AG &amp; Act.cohésion | RDV</t>
        </r>
      </text>
    </comment>
    <comment ref="G86" authorId="0" shapeId="0" xr:uid="{00000000-0006-0000-0400-00000B000000}">
      <text>
        <r>
          <rPr>
            <b/>
            <sz val="9"/>
            <color indexed="81"/>
            <rFont val="Tahoma"/>
            <family val="2"/>
          </rPr>
          <t>Nettoyage table RKS pour prépa LJT &amp; balayage SDC-2</t>
        </r>
      </text>
    </comment>
    <comment ref="U86" authorId="0" shapeId="0" xr:uid="{00000000-0006-0000-0400-00000C000000}">
      <text>
        <r>
          <rPr>
            <b/>
            <sz val="9"/>
            <color indexed="81"/>
            <rFont val="Tahoma"/>
            <family val="2"/>
          </rPr>
          <t>Formation coulée Arnaud</t>
        </r>
      </text>
    </comment>
    <comment ref="U87" authorId="0" shapeId="0" xr:uid="{00000000-0006-0000-0400-00000D000000}">
      <text>
        <r>
          <rPr>
            <b/>
            <sz val="9"/>
            <color indexed="81"/>
            <rFont val="Tahoma"/>
            <family val="2"/>
          </rPr>
          <t>Formation coulée Arnaud</t>
        </r>
      </text>
    </comment>
    <comment ref="U88" authorId="0" shapeId="0" xr:uid="{00000000-0006-0000-0400-00000E000000}">
      <text>
        <r>
          <rPr>
            <b/>
            <sz val="9"/>
            <color indexed="81"/>
            <rFont val="Tahoma"/>
            <family val="2"/>
          </rPr>
          <t>Formation coulée Arnaud</t>
        </r>
      </text>
    </comment>
    <comment ref="U89" authorId="0" shapeId="0" xr:uid="{00000000-0006-0000-0400-00000F000000}">
      <text>
        <r>
          <rPr>
            <b/>
            <sz val="9"/>
            <color indexed="81"/>
            <rFont val="Tahoma"/>
            <family val="2"/>
          </rPr>
          <t>SDC-2 = MK Automotive</t>
        </r>
      </text>
    </comment>
    <comment ref="U90" authorId="0" shapeId="0" xr:uid="{00000000-0006-0000-0400-000010000000}">
      <text>
        <r>
          <rPr>
            <b/>
            <sz val="9"/>
            <color indexed="81"/>
            <rFont val="Tahoma"/>
            <family val="2"/>
          </rPr>
          <t>Prod &amp; Nettoyage des centries</t>
        </r>
      </text>
    </comment>
    <comment ref="U113" authorId="0" shapeId="0" xr:uid="{00000000-0006-0000-0400-000011000000}">
      <text>
        <r>
          <rPr>
            <b/>
            <sz val="9"/>
            <color indexed="81"/>
            <rFont val="Tahoma"/>
            <family val="2"/>
          </rPr>
          <t>SDC-2 = CLASS</t>
        </r>
      </text>
    </comment>
    <comment ref="U114" authorId="0" shapeId="0" xr:uid="{00000000-0006-0000-0400-000012000000}">
      <text>
        <r>
          <rPr>
            <b/>
            <sz val="9"/>
            <color indexed="81"/>
            <rFont val="Tahoma"/>
            <family val="2"/>
          </rPr>
          <t>SDC-2 = CLASS</t>
        </r>
      </text>
    </comment>
    <comment ref="U115" authorId="0" shapeId="0" xr:uid="{00000000-0006-0000-0400-000013000000}">
      <text>
        <r>
          <rPr>
            <b/>
            <sz val="9"/>
            <color indexed="81"/>
            <rFont val="Tahoma"/>
            <family val="2"/>
          </rPr>
          <t>SDC-2 = CLASS</t>
        </r>
      </text>
    </comment>
    <comment ref="U116" authorId="0" shapeId="0" xr:uid="{00000000-0006-0000-0400-000014000000}">
      <text>
        <r>
          <rPr>
            <b/>
            <sz val="9"/>
            <color indexed="81"/>
            <rFont val="Tahoma"/>
            <family val="2"/>
          </rPr>
          <t>SDC-2 = CLASS</t>
        </r>
      </text>
    </comment>
    <comment ref="U117" authorId="0" shapeId="0" xr:uid="{00000000-0006-0000-0400-000015000000}">
      <text>
        <r>
          <rPr>
            <b/>
            <sz val="9"/>
            <color indexed="81"/>
            <rFont val="Tahoma"/>
            <family val="2"/>
          </rPr>
          <t>SDC-2 = CLASS
SDC-1 = Gestion fûts à 5h</t>
        </r>
      </text>
    </comment>
    <comment ref="U121" authorId="0" shapeId="0" xr:uid="{00000000-0006-0000-0400-000016000000}">
      <text>
        <r>
          <rPr>
            <b/>
            <sz val="9"/>
            <color indexed="81"/>
            <rFont val="Tahoma"/>
            <family val="2"/>
          </rPr>
          <t>Montage Colo Bleu B3</t>
        </r>
      </text>
    </comment>
    <comment ref="G122" authorId="0" shapeId="0" xr:uid="{00000000-0006-0000-0400-000017000000}">
      <text>
        <r>
          <rPr>
            <b/>
            <sz val="9"/>
            <color indexed="81"/>
            <rFont val="Tahoma"/>
            <family val="2"/>
          </rPr>
          <t>Réappro B3 (Colo/Solvant)
Calotage 2x moules fp2e
Changement fût solvant car vide (DMSO)
Changement de palette Prod FP2E
Rangement SDC-2 (chiffons &amp;Co qui trainent + cartons)
Dégraissage/conditionnement de 2 jours de prod FP2E
Pas d'empreintes SFF car plus de catalyse + Pas de commande (Source MIL)</t>
        </r>
      </text>
    </comment>
    <comment ref="G129" authorId="0" shapeId="0" xr:uid="{00000000-0006-0000-0400-000018000000}">
      <text>
        <r>
          <rPr>
            <b/>
            <sz val="9"/>
            <color indexed="81"/>
            <rFont val="Tahoma"/>
            <family val="2"/>
          </rPr>
          <t>Dégraissage/conditionnement de 2 jours de prod FP2E
Probleme avec regulateur de pression Compo A moulage à 16/17 bars : désserrage de la molette de pression et reprise de la prod (consigne fdr)</t>
        </r>
      </text>
    </comment>
    <comment ref="T129" authorId="0" shapeId="0" xr:uid="{00000000-0006-0000-0400-000019000000}">
      <text>
        <r>
          <rPr>
            <b/>
            <sz val="9"/>
            <color indexed="81"/>
            <rFont val="Tahoma"/>
            <family val="2"/>
          </rPr>
          <t>Panne de reveil</t>
        </r>
      </text>
    </comment>
    <comment ref="G130" authorId="0" shapeId="0" xr:uid="{00000000-0006-0000-0400-00001A000000}">
      <text>
        <r>
          <rPr>
            <b/>
            <sz val="9"/>
            <color indexed="81"/>
            <rFont val="Tahoma"/>
            <family val="2"/>
          </rPr>
          <t>Compta prod fpee</t>
        </r>
      </text>
    </comment>
    <comment ref="G131" authorId="0" shapeId="0" xr:uid="{00000000-0006-0000-0400-00001B000000}">
      <text>
        <r>
          <rPr>
            <b/>
            <sz val="9"/>
            <color indexed="81"/>
            <rFont val="Tahoma"/>
            <family val="2"/>
          </rPr>
          <t>compta prod fpee</t>
        </r>
      </text>
    </comment>
    <comment ref="U145" authorId="0" shapeId="0" xr:uid="{00000000-0006-0000-0400-00001C000000}">
      <text>
        <r>
          <rPr>
            <b/>
            <sz val="9"/>
            <color indexed="81"/>
            <rFont val="Tahoma"/>
            <family val="2"/>
          </rPr>
          <t>Préparation/Nettoyage moule pour SNCF</t>
        </r>
      </text>
    </comment>
    <comment ref="U175" authorId="0" shapeId="0" xr:uid="{00000000-0006-0000-0400-00001D000000}">
      <text>
        <r>
          <rPr>
            <b/>
            <sz val="9"/>
            <color indexed="81"/>
            <rFont val="Tahoma"/>
            <family val="2"/>
          </rPr>
          <t>sdc2:
Réappro A+C B3
ébavurage prod Airbus du 9&amp;10/12/15
Sortie des fûts A+C de l'étuve + réorganisation palette prépo afin que les 2 fûts de devant soient les 1er a être dispo… (fûts azotés)
compactage de 2 futs sdc-1
Vidange benne sdc-1 + benne ferraille
rangement sdc-2 (poubelles/…)
nettoyage sansil d'un pichet retrouvé a coté de la friteuse (?)
nettoyage chambre &amp; turbine B3</t>
        </r>
      </text>
    </comment>
    <comment ref="U180" authorId="0" shapeId="0" xr:uid="{00000000-0006-0000-0400-00001E000000}">
      <text>
        <r>
          <rPr>
            <b/>
            <sz val="9"/>
            <color indexed="81"/>
            <rFont val="Tahoma"/>
            <family val="2"/>
          </rPr>
          <t>SDC-2:
Contrôle pieces Airbus (en attente contrôle Service Qualité) &amp; Prépa formulation B3 pour FPEE, demontage colo Bleu, prépa colo Vert (pompe/colorant)
SDC-1:
Remplacement absence Karl
SDC-2:
Suite prépa colo Vert (injecteur/tuyau) + nettoyage des 2 moules FPEE 20mm (debut car soucis demontage / intervention AUD/OMT)</t>
        </r>
      </text>
    </comment>
    <comment ref="U181" authorId="0" shapeId="0" xr:uid="{00000000-0006-0000-0400-00001F000000}">
      <text>
        <r>
          <rPr>
            <b/>
            <sz val="9"/>
            <color indexed="81"/>
            <rFont val="Tahoma"/>
            <family val="2"/>
          </rPr>
          <t>nettoyage des 2 moules FPEE 20mm (fin) et remontage des 2 moules (by playmobil) et préparation palette pour prod FPEE et calotage des 2 moules</t>
        </r>
      </text>
    </comment>
    <comment ref="G197" authorId="0" shapeId="0" xr:uid="{00000000-0006-0000-0400-000020000000}">
      <text>
        <r>
          <rPr>
            <b/>
            <sz val="9"/>
            <color indexed="81"/>
            <rFont val="Tahoma"/>
            <family val="2"/>
          </rPr>
          <t>Caoutchouc d'Argenteuil</t>
        </r>
      </text>
    </comment>
    <comment ref="G198" authorId="0" shapeId="0" xr:uid="{00000000-0006-0000-0400-000021000000}">
      <text>
        <r>
          <rPr>
            <b/>
            <sz val="9"/>
            <color indexed="81"/>
            <rFont val="Tahoma"/>
            <family val="2"/>
          </rPr>
          <t>Caoutchouc d'Argenteuil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Orso</author>
  </authors>
  <commentList>
    <comment ref="T3" authorId="0" shapeId="0" xr:uid="{00000000-0006-0000-0500-000001000000}">
      <text>
        <r>
          <rPr>
            <b/>
            <sz val="9"/>
            <color indexed="81"/>
            <rFont val="Tahoma"/>
            <family val="2"/>
          </rPr>
          <t>Rentré scolaire</t>
        </r>
      </text>
    </comment>
    <comment ref="U10" authorId="0" shapeId="0" xr:uid="{00000000-0006-0000-0500-000002000000}">
      <text>
        <r>
          <rPr>
            <b/>
            <sz val="9"/>
            <color indexed="81"/>
            <rFont val="Tahoma"/>
            <family val="2"/>
          </rPr>
          <t>Tendinite épaule gauche + rhinopharyngite</t>
        </r>
      </text>
    </comment>
    <comment ref="N11" authorId="0" shapeId="0" xr:uid="{00000000-0006-0000-0500-000003000000}">
      <text>
        <r>
          <rPr>
            <b/>
            <sz val="9"/>
            <color indexed="81"/>
            <rFont val="Tahoma"/>
            <family val="2"/>
          </rPr>
          <t>SDC-1:
Départ PDA, rempl LIL puis MBR
SDC-2:
Avec PTI</t>
        </r>
      </text>
    </comment>
    <comment ref="M62" authorId="0" shapeId="0" xr:uid="{00000000-0006-0000-0500-000004000000}">
      <text>
        <r>
          <rPr>
            <b/>
            <sz val="9"/>
            <color indexed="81"/>
            <rFont val="Tahoma"/>
            <family val="2"/>
          </rPr>
          <t>Pénurie mP (catalyse B1) B2 = Essai</t>
        </r>
      </text>
    </comment>
    <comment ref="M72" authorId="0" shapeId="0" xr:uid="{00000000-0006-0000-0500-000005000000}">
      <text>
        <r>
          <rPr>
            <b/>
            <sz val="9"/>
            <color indexed="81"/>
            <rFont val="Tahoma"/>
            <family val="2"/>
          </rPr>
          <t>RDV Ev. Familiale</t>
        </r>
      </text>
    </comment>
    <comment ref="U75" authorId="0" shapeId="0" xr:uid="{00000000-0006-0000-0500-000006000000}">
      <text>
        <r>
          <rPr>
            <b/>
            <sz val="9"/>
            <color indexed="81"/>
            <rFont val="Tahoma"/>
            <family val="2"/>
          </rPr>
          <t>SDC-3 : (reconditionnement Pads)
SDC-2 : Prépa Colo Noir(démontage/nettoyage du Bleu)</t>
        </r>
      </text>
    </comment>
    <comment ref="N111" authorId="0" shapeId="0" xr:uid="{00000000-0006-0000-0500-000007000000}">
      <text>
        <r>
          <rPr>
            <b/>
            <sz val="9"/>
            <color indexed="81"/>
            <rFont val="Tahoma"/>
            <family val="2"/>
          </rPr>
          <t>Nett. Centrie + réappro étuves + inventaire</t>
        </r>
      </text>
    </comment>
    <comment ref="G112" authorId="0" shapeId="0" xr:uid="{00000000-0006-0000-0500-000008000000}">
      <text>
        <r>
          <rPr>
            <b/>
            <sz val="9"/>
            <color indexed="81"/>
            <rFont val="Tahoma"/>
            <family val="2"/>
          </rPr>
          <t>SDC-1 &amp; SDC-2
&gt; Démontage/ Nettoyage du colo R et montage du Y sur MB3</t>
        </r>
      </text>
    </comment>
    <comment ref="G131" authorId="0" shapeId="0" xr:uid="{00000000-0006-0000-0500-000009000000}">
      <text>
        <r>
          <rPr>
            <b/>
            <sz val="9"/>
            <color indexed="81"/>
            <rFont val="Tahoma"/>
            <family val="2"/>
          </rPr>
          <t>Préparation Prod LCC (nettoyage du plateau/nettoyage et vérif dimensionnel lardons &amp; démarrage four de préchauffe)
Préparation Calib B1 &amp; B2 (gestion chambre &amp; plots puis turbine &amp; chambre) + Réappro Compo C B1 (&amp; fifo étuve)
-&gt; Avec OMT
---
Prod MB4
Vidange Chariot 500 PDA/VAL + FBB/... (scann &amp; contrôle)
Vidange Chariot 1M PDA/VAL (scann &amp; contrôle)
---
Vidange Chariot 1M FBB/... (scann &amp; contrôle sauf 80x9n pas d'étiquettes)
-&gt; Avec SEB/RBR
---
Gestion nettoyage &amp; rangement des filtres/Chambres de mélange/turbine/tête de calib &amp; plots
---
Prod Empreinte M450 (nouvelles consignes de prod)
-&gt; Avec AUD
---
Préparation des fûts B1&amp;B2 pour production équipe Après-midi (MIL/MKB)</t>
        </r>
      </text>
    </comment>
    <comment ref="B132" authorId="0" shapeId="0" xr:uid="{00000000-0006-0000-0500-00000A000000}">
      <text>
        <r>
          <rPr>
            <b/>
            <sz val="9"/>
            <color indexed="81"/>
            <rFont val="Tahoma"/>
            <family val="2"/>
          </rPr>
          <t>7h30</t>
        </r>
      </text>
    </comment>
    <comment ref="G132" authorId="0" shapeId="0" xr:uid="{00000000-0006-0000-0500-00000B000000}">
      <text>
        <r>
          <rPr>
            <b/>
            <sz val="9"/>
            <color indexed="81"/>
            <rFont val="Tahoma"/>
            <family val="2"/>
          </rPr>
          <t xml:space="preserve">Préparation Prod LCC
- démarrage four de préchauffe
- siliconage du moule
- préparation  des mélange silicone &amp; catalyse
-&gt; Prod Empreinte M450
---
Passage en "stage découpe"
---
Vidange des bacs grillagés et remplissage des bacs Fimor
-&gt; Avec FDU/FNB
---
Vidange Chariot 1M MIL/MBR
-&gt; avec Jonathan
</t>
        </r>
      </text>
    </comment>
    <comment ref="B133" authorId="0" shapeId="0" xr:uid="{00000000-0006-0000-0500-00000C000000}">
      <text>
        <r>
          <rPr>
            <b/>
            <sz val="9"/>
            <color indexed="81"/>
            <rFont val="Tahoma"/>
            <family val="2"/>
          </rPr>
          <t>7h30</t>
        </r>
      </text>
    </comment>
    <comment ref="G133" authorId="0" shapeId="0" xr:uid="{00000000-0006-0000-0500-00000D000000}">
      <text>
        <r>
          <rPr>
            <b/>
            <sz val="9"/>
            <color indexed="81"/>
            <rFont val="Tahoma"/>
            <family val="2"/>
          </rPr>
          <t xml:space="preserve">Préparation Prod LCC
- démarrage four de préchauffe (programmé mais interupteur sur OFF)
- siliconage du moule
- préparation  des mélange silicone &amp; catalyse
-&gt; Prod Empreinte M450
---
Passage en "stage découpe"
---
Passage en "stage refente"
</t>
        </r>
      </text>
    </comment>
    <comment ref="B134" authorId="0" shapeId="0" xr:uid="{00000000-0006-0000-0500-00000E000000}">
      <text>
        <r>
          <rPr>
            <b/>
            <sz val="9"/>
            <color indexed="81"/>
            <rFont val="Tahoma"/>
            <family val="2"/>
          </rPr>
          <t>7h30</t>
        </r>
      </text>
    </comment>
    <comment ref="G134" authorId="0" shapeId="0" xr:uid="{00000000-0006-0000-0500-00000F000000}">
      <text>
        <r>
          <rPr>
            <b/>
            <sz val="9"/>
            <color indexed="81"/>
            <rFont val="Tahoma"/>
            <family val="2"/>
          </rPr>
          <t>Préparation Prod LCC
- préparation  des mélange silicone &amp; catalyse
- Démontage/siliconage/remontage du moule
-&gt; Prod Empreinte M450
---
Démontage/nettoyage injecteur Colo Jaune B2
Montage Colo Blanc en essai (tuyau eclaté!)
Essai Colo avec Noé
---
Extration MP COIM &amp; BASF des étuves
&amp; Réappro MP HTE
---
Démontage/nettoyage injecteur Colo Blanc en essai B2
Remontage Colo Jaune &amp; précoulée
---
Démoulage Empreinte sur LCC (nOK = Poisseux/liquide)</t>
        </r>
      </text>
    </comment>
    <comment ref="B135" authorId="0" shapeId="0" xr:uid="{00000000-0006-0000-0500-000010000000}">
      <text>
        <r>
          <rPr>
            <b/>
            <sz val="9"/>
            <color indexed="81"/>
            <rFont val="Tahoma"/>
            <family val="2"/>
          </rPr>
          <t>7h30</t>
        </r>
      </text>
    </comment>
    <comment ref="G135" authorId="0" shapeId="0" xr:uid="{00000000-0006-0000-0500-000011000000}">
      <text>
        <r>
          <rPr>
            <b/>
            <sz val="9"/>
            <color indexed="81"/>
            <rFont val="Tahoma"/>
            <family val="2"/>
          </rPr>
          <t>Préparation Prod LCC
- préparation  des mélange silicone &amp; catalyse
- siliconage du moule
-&gt; Prod Empreinte M450
---
Réappro Etuves MP Baulé
---
Passage en refente
Passage en découpe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Orso</author>
  </authors>
  <commentList>
    <comment ref="G134" authorId="0" shapeId="0" xr:uid="{00000000-0006-0000-0600-000001000000}">
      <text>
        <r>
          <rPr>
            <b/>
            <sz val="9"/>
            <color indexed="81"/>
            <rFont val="Tahoma"/>
            <family val="2"/>
          </rPr>
          <t>Angine + Sinusite</t>
        </r>
      </text>
    </comment>
    <comment ref="U186" authorId="0" shapeId="0" xr:uid="{0C279F29-DB09-4A7B-9E80-2C1AF8367DCD}">
      <text>
        <r>
          <rPr>
            <b/>
            <sz val="9"/>
            <color indexed="81"/>
            <rFont val="Tahoma"/>
            <family val="2"/>
          </rPr>
          <t>Sinusite + Virale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Orso</author>
  </authors>
  <commentList>
    <comment ref="N127" authorId="0" shapeId="0" xr:uid="{B24288D8-0D59-4369-AE34-AB3C723F67EB}">
      <text>
        <r>
          <rPr>
            <b/>
            <sz val="9"/>
            <color indexed="81"/>
            <rFont val="Tahoma"/>
            <family val="2"/>
          </rPr>
          <t>Gastro?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Orso</author>
  </authors>
  <commentList>
    <comment ref="F70" authorId="0" shapeId="0" xr:uid="{E2750815-2D8F-410D-BF07-D080DABA17A5}">
      <text>
        <r>
          <rPr>
            <b/>
            <sz val="9"/>
            <color indexed="81"/>
            <rFont val="Tahoma"/>
            <family val="2"/>
          </rPr>
          <t>Payé</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Orso</author>
  </authors>
  <commentList>
    <comment ref="U188" authorId="0" shapeId="0" xr:uid="{7585F524-A6AD-4BFF-8B1A-2CF17CCD217B}">
      <text>
        <r>
          <rPr>
            <b/>
            <sz val="9"/>
            <color indexed="81"/>
            <rFont val="Tahoma"/>
            <family val="2"/>
          </rPr>
          <t>Voir CR CSE 12/11/25
(Les sites FLM1 et FLM2 seront fermés le 24/12/25 à 13h au plus tard. La Direction a décidé d’offrir 3h
de travail à chaque salarié pour cette journée.)</t>
        </r>
      </text>
    </comment>
  </commentList>
</comments>
</file>

<file path=xl/sharedStrings.xml><?xml version="1.0" encoding="utf-8"?>
<sst xmlns="http://schemas.openxmlformats.org/spreadsheetml/2006/main" count="7759" uniqueCount="786">
  <si>
    <t>20h10</t>
  </si>
  <si>
    <t>16h00</t>
  </si>
  <si>
    <t>8h</t>
  </si>
  <si>
    <t>16h15</t>
  </si>
  <si>
    <t>16h30</t>
  </si>
  <si>
    <t>0h15</t>
  </si>
  <si>
    <t>1h</t>
  </si>
  <si>
    <t>12h30</t>
  </si>
  <si>
    <t>0h45</t>
  </si>
  <si>
    <t>0h20</t>
  </si>
  <si>
    <t>16h25</t>
  </si>
  <si>
    <t>0h10</t>
  </si>
  <si>
    <t>19h00</t>
  </si>
  <si>
    <t>14h00</t>
  </si>
  <si>
    <t>17h00</t>
  </si>
  <si>
    <t>0h30</t>
  </si>
  <si>
    <t>7h15</t>
  </si>
  <si>
    <t>5h</t>
  </si>
  <si>
    <t>Jours</t>
  </si>
  <si>
    <t>Heure début</t>
  </si>
  <si>
    <t>Heure fin</t>
  </si>
  <si>
    <t>Pause</t>
  </si>
  <si>
    <t>Différence</t>
  </si>
  <si>
    <t>12h05</t>
  </si>
  <si>
    <t>21h10</t>
  </si>
  <si>
    <t>8h10</t>
  </si>
  <si>
    <t>9h10</t>
  </si>
  <si>
    <t>7h05</t>
  </si>
  <si>
    <t>8h00</t>
  </si>
  <si>
    <t>12h</t>
  </si>
  <si>
    <t>Observations</t>
  </si>
  <si>
    <t>SDC1 - 2/8 PM</t>
  </si>
  <si>
    <t>SDC1 - 2/8 PM | Badge HS</t>
  </si>
  <si>
    <t>SDC1 - 2/8 PM | Badge OK</t>
  </si>
  <si>
    <t>8h30</t>
  </si>
  <si>
    <t>Malade</t>
  </si>
  <si>
    <t>SDC1 + Maintenance B1+B2</t>
  </si>
  <si>
    <t>Maintenance B3 + SDC1</t>
  </si>
  <si>
    <t>Maintenance B3</t>
  </si>
  <si>
    <t>13h</t>
  </si>
  <si>
    <t>SDC1 - 2/8 AM</t>
  </si>
  <si>
    <t>SDC2 - 2/8 AM</t>
  </si>
  <si>
    <t>Total au 01/01/2012:</t>
  </si>
  <si>
    <t>H Total</t>
  </si>
  <si>
    <t>7h</t>
  </si>
  <si>
    <t>SDC2 + SDC1 2/8 PM</t>
  </si>
  <si>
    <t>Total au 00/00/0000:</t>
  </si>
  <si>
    <t>.+- 0h00</t>
  </si>
  <si>
    <t>SDC2 - 2/8 PM - Class test AD</t>
  </si>
  <si>
    <t>Maintenance B3 - 2/8 PM</t>
  </si>
  <si>
    <t>Férié</t>
  </si>
  <si>
    <t>11h30</t>
  </si>
  <si>
    <t>8h40</t>
  </si>
  <si>
    <t>R.Q/P &amp; Mtnc.B3+SDC1 2/8 PM</t>
  </si>
  <si>
    <t>9h</t>
  </si>
  <si>
    <t>15h</t>
  </si>
  <si>
    <t>0h00</t>
  </si>
  <si>
    <t>6h</t>
  </si>
  <si>
    <t>Heures Sup / Mtnc.B3</t>
  </si>
  <si>
    <t>Maintenance B3 - 2/8 AM</t>
  </si>
  <si>
    <t>SDC2 CLASS/SDC1 Mtnance</t>
  </si>
  <si>
    <t>SDC2 - SFF</t>
  </si>
  <si>
    <t>Mtnance B3/SDC2 - SFF</t>
  </si>
  <si>
    <t>.+ 9h05</t>
  </si>
  <si>
    <t>0 (7h)</t>
  </si>
  <si>
    <t>Jrné Solidaritée - SDC2/CLASS</t>
  </si>
  <si>
    <t>R.Q/P - SDC2/CLASS</t>
  </si>
  <si>
    <t>AT - Déchirure trapeze</t>
  </si>
  <si>
    <t>Total au 01/05/2012:</t>
  </si>
  <si>
    <t>Vu PHM (+1h35)</t>
  </si>
  <si>
    <t>Vu ... (+-)</t>
  </si>
  <si>
    <t>SDC2/SFF</t>
  </si>
  <si>
    <t>AT - Traumatisme cranien</t>
  </si>
  <si>
    <t>&amp; Entorse rachis cervical</t>
  </si>
  <si>
    <t>(douleurs dos+bras)</t>
  </si>
  <si>
    <t>Maintenance B3 - (FDR)</t>
  </si>
  <si>
    <t>(douleurs dos+cervical+bras)</t>
  </si>
  <si>
    <t>Rdv Doc (.)</t>
  </si>
  <si>
    <t>Prolongation…</t>
  </si>
  <si>
    <t>Rechute…</t>
  </si>
  <si>
    <t>Kiné 14h (1/10)</t>
  </si>
  <si>
    <t>Kiné 13h30 (2/10)</t>
  </si>
  <si>
    <t>Rdv Doc 15h (.)</t>
  </si>
  <si>
    <t>SFF / Kiné 14h30 (3/10)</t>
  </si>
  <si>
    <t>SFF / Kiné 14h30 (4/10)</t>
  </si>
  <si>
    <r>
      <t>SDC2/SFF /</t>
    </r>
    <r>
      <rPr>
        <strike/>
        <sz val="8"/>
        <rFont val="Arial"/>
        <family val="2"/>
      </rPr>
      <t xml:space="preserve"> Kiné 16h30 (5/10)</t>
    </r>
  </si>
  <si>
    <t>R.Qual/Prod + AG</t>
  </si>
  <si>
    <t>Kiné 10h30 (5/5) - SDC1</t>
  </si>
  <si>
    <t>SDC1</t>
  </si>
  <si>
    <t>0h40</t>
  </si>
  <si>
    <t>11h20</t>
  </si>
  <si>
    <t>8h50</t>
  </si>
  <si>
    <t>12h45</t>
  </si>
  <si>
    <t>3h45</t>
  </si>
  <si>
    <t>Maintenance MB1/Kiné annulé</t>
  </si>
  <si>
    <t>Medecine travail/Kiné annulé</t>
  </si>
  <si>
    <t>COIM B1</t>
  </si>
  <si>
    <t>Maintenance B1</t>
  </si>
  <si>
    <t>SFF B3</t>
  </si>
  <si>
    <t>SDC1 / Remp. FBB</t>
  </si>
  <si>
    <t>12h15</t>
  </si>
  <si>
    <t>0h05</t>
  </si>
  <si>
    <t>SDC1 / Remp. NPE</t>
  </si>
  <si>
    <t>SDC2 SFF B3 / +10min car 2x8</t>
  </si>
  <si>
    <t>14h10</t>
  </si>
  <si>
    <t>1h10</t>
  </si>
  <si>
    <t>Total au 01/07/2012:</t>
  </si>
  <si>
    <t>.(BS=-9.64*) / 14h - 9h38* = 4h22</t>
  </si>
  <si>
    <t>Heures/Centièmes</t>
  </si>
  <si>
    <t>SFF B3 + Mtnce B3</t>
  </si>
  <si>
    <t>19h25</t>
  </si>
  <si>
    <t>7h25</t>
  </si>
  <si>
    <t>-1h25</t>
  </si>
  <si>
    <t>Janvier</t>
  </si>
  <si>
    <t>Fevrier</t>
  </si>
  <si>
    <t>Mars</t>
  </si>
  <si>
    <t>Avril</t>
  </si>
  <si>
    <t>Mai</t>
  </si>
  <si>
    <t>Juin</t>
  </si>
  <si>
    <t>Juillet</t>
  </si>
  <si>
    <t>Aout</t>
  </si>
  <si>
    <t>Septembre</t>
  </si>
  <si>
    <t>Octobre</t>
  </si>
  <si>
    <t>Novembre</t>
  </si>
  <si>
    <t>Decembre</t>
  </si>
  <si>
    <t>Total au 17/07/2012:</t>
  </si>
  <si>
    <t>Maintenance B3 / Clapets ABC</t>
  </si>
  <si>
    <t>SDC1 Rp.NPE + RAB'B3</t>
  </si>
  <si>
    <t>Maintenance B3 / B1</t>
  </si>
  <si>
    <t>Maintenance B1 / Bloc injecteur</t>
  </si>
  <si>
    <t>Non Dispo…</t>
  </si>
  <si>
    <t>SDC-1 PDA</t>
  </si>
  <si>
    <t>SDC-1 NPE</t>
  </si>
  <si>
    <t>Maintenance B1/B3</t>
  </si>
  <si>
    <t>VACANCES</t>
  </si>
  <si>
    <t>SDC-1</t>
  </si>
  <si>
    <t>SDC-1 +COIM / PDA</t>
  </si>
  <si>
    <t>Mésothérapie RDV 9h50</t>
  </si>
  <si>
    <t>8h25</t>
  </si>
  <si>
    <t>SDC1 / Remp. PDA</t>
  </si>
  <si>
    <t>"</t>
  </si>
  <si>
    <r>
      <t>"/</t>
    </r>
    <r>
      <rPr>
        <b/>
        <i/>
        <strike/>
        <sz val="8"/>
        <rFont val="Arial"/>
        <family val="2"/>
      </rPr>
      <t>Mésothérapie RDV 17h40</t>
    </r>
  </si>
  <si>
    <t>SDC-2 SFF/CLASS</t>
  </si>
  <si>
    <t>SDC-2 CLASS</t>
  </si>
  <si>
    <t>4h</t>
  </si>
  <si>
    <t>-3h</t>
  </si>
  <si>
    <t>.+4h15</t>
  </si>
  <si>
    <t>Vu STL (+4h15)</t>
  </si>
  <si>
    <t>.+ 4h30</t>
  </si>
  <si>
    <t>Déménagement</t>
  </si>
  <si>
    <t>SDC-3 Maintenance</t>
  </si>
  <si>
    <t>Total au 30/09/2012:</t>
  </si>
  <si>
    <t>SDC-2 CLASS / SDC-3</t>
  </si>
  <si>
    <t>X</t>
  </si>
  <si>
    <t>Maintenance SDC-3 + SDC-1</t>
  </si>
  <si>
    <t>6h45</t>
  </si>
  <si>
    <t>-0h15</t>
  </si>
  <si>
    <t>SDC-3 + SDC-1</t>
  </si>
  <si>
    <t>Pont (-7h)</t>
  </si>
  <si>
    <t>ESSAI SDC-3</t>
  </si>
  <si>
    <t>SDC-3 + ESSAI SDC-2</t>
  </si>
  <si>
    <t>Prod SFF SDC-3</t>
  </si>
  <si>
    <t>+0h05</t>
  </si>
  <si>
    <t>.+ 1h20</t>
  </si>
  <si>
    <t>Total au 22/10/2012:</t>
  </si>
  <si>
    <t>SFF/Test Pad Sillicone/CLASS</t>
  </si>
  <si>
    <t>ébavurage nettoyage CLASS</t>
  </si>
  <si>
    <t>SFF</t>
  </si>
  <si>
    <t>SFF/Test ventouse</t>
  </si>
  <si>
    <t>SFF / SNCF</t>
  </si>
  <si>
    <t>SFF / SNCF / Prépa COIM B1</t>
  </si>
  <si>
    <t>SNCF</t>
  </si>
  <si>
    <t>SNCF/SFF</t>
  </si>
  <si>
    <t>SNCF/rt stck/invtr éxpéd</t>
  </si>
  <si>
    <t>SNCF / RDV8h!</t>
  </si>
  <si>
    <t>Réappro B1 + SFF + (…)</t>
  </si>
  <si>
    <t>-0h30</t>
  </si>
  <si>
    <t>6h30</t>
  </si>
  <si>
    <t>8h45</t>
  </si>
  <si>
    <t>SDC-1 / SFF</t>
  </si>
  <si>
    <t>1h00</t>
  </si>
  <si>
    <t>8h15</t>
  </si>
  <si>
    <t>COIM B1 / Q.Prod / SFF</t>
  </si>
  <si>
    <t>SFF / Maintenance / SDC-1</t>
  </si>
  <si>
    <t>SDC-2 / Fiches méthode / SFF</t>
  </si>
  <si>
    <t>SDC-2 SFF / SDC-1 / COIM</t>
  </si>
  <si>
    <t>RDV 8h / SFF</t>
  </si>
  <si>
    <t>SFF / SDC-1 / SFF</t>
  </si>
  <si>
    <t>SFF / Le Joint Technique</t>
  </si>
  <si>
    <t>6H45</t>
  </si>
  <si>
    <t>Total au 30/11/2012:</t>
  </si>
  <si>
    <t>.- 7h05</t>
  </si>
  <si>
    <t>SFF / Le Joint Technique*</t>
  </si>
  <si>
    <t>*(oublie badge AM)</t>
  </si>
  <si>
    <t>SFF B4 / Prépa Audit SDC-2+3</t>
  </si>
  <si>
    <t>SFF B4</t>
  </si>
  <si>
    <t>1h20</t>
  </si>
  <si>
    <t>Le Joint Technique / SFF</t>
  </si>
  <si>
    <t>8h20</t>
  </si>
  <si>
    <t>16h50</t>
  </si>
  <si>
    <t>7h35</t>
  </si>
  <si>
    <t>0h35</t>
  </si>
  <si>
    <t>SFF / Montage mélange fûts</t>
  </si>
  <si>
    <t>Qual.Prod / AG</t>
  </si>
  <si>
    <t>x</t>
  </si>
  <si>
    <t>11h35</t>
  </si>
  <si>
    <t>18h35</t>
  </si>
  <si>
    <t>7h30</t>
  </si>
  <si>
    <t>CONGE</t>
  </si>
  <si>
    <t>SFF / Kaisen 14h30-16h</t>
  </si>
  <si>
    <t>SFF B4/ Kaisen 14h30-16h</t>
  </si>
  <si>
    <t>SFF / RDV 9h45</t>
  </si>
  <si>
    <t>SFF / RDV 17h20</t>
  </si>
  <si>
    <t>15h45</t>
  </si>
  <si>
    <t>Mtnce B2 / SFF</t>
  </si>
  <si>
    <t>-1h00</t>
  </si>
  <si>
    <r>
      <t>SFF /</t>
    </r>
    <r>
      <rPr>
        <b/>
        <i/>
        <sz val="8"/>
        <rFont val="Arial"/>
        <family val="2"/>
      </rPr>
      <t xml:space="preserve"> Audilab 17h (+10min)</t>
    </r>
  </si>
  <si>
    <t>SFF / LJT</t>
  </si>
  <si>
    <t>Total au 11/01/2013:</t>
  </si>
  <si>
    <r>
      <t xml:space="preserve">SFF / </t>
    </r>
    <r>
      <rPr>
        <i/>
        <strike/>
        <sz val="8"/>
        <rFont val="Arial"/>
        <family val="2"/>
      </rPr>
      <t>Kaizen 14h30</t>
    </r>
  </si>
  <si>
    <t>SFF + Chermette</t>
  </si>
  <si>
    <t>SFF / Kaercher</t>
  </si>
  <si>
    <r>
      <t>Kaercher /</t>
    </r>
    <r>
      <rPr>
        <b/>
        <i/>
        <sz val="7"/>
        <rFont val="Arial"/>
        <family val="2"/>
      </rPr>
      <t xml:space="preserve"> Audilab 17h30 (+10mn)</t>
    </r>
  </si>
  <si>
    <t>Formation</t>
  </si>
  <si>
    <t>Malade (cervicale)</t>
  </si>
  <si>
    <r>
      <t>Malade /</t>
    </r>
    <r>
      <rPr>
        <sz val="8"/>
        <rFont val="Arial"/>
        <family val="2"/>
      </rPr>
      <t xml:space="preserve"> </t>
    </r>
    <r>
      <rPr>
        <b/>
        <i/>
        <sz val="8"/>
        <rFont val="Arial"/>
        <family val="2"/>
      </rPr>
      <t>RDV 17h20</t>
    </r>
  </si>
  <si>
    <t>RDV 14h45 (doppler)</t>
  </si>
  <si>
    <t>Vu MTS (-9h09) 31/12/12</t>
  </si>
  <si>
    <t>8h15 / 12h15</t>
  </si>
  <si>
    <t>CLASS</t>
  </si>
  <si>
    <t>CONGE / RDV 10h45 ORL</t>
  </si>
  <si>
    <t>CLASS / SFF / Maintenance B2</t>
  </si>
  <si>
    <t>TOTAL SEMAINE</t>
  </si>
  <si>
    <t>-7h54</t>
  </si>
  <si>
    <t>-8h04</t>
  </si>
  <si>
    <t>-8h14</t>
  </si>
  <si>
    <r>
      <t>.</t>
    </r>
    <r>
      <rPr>
        <i/>
        <strike/>
        <sz val="10"/>
        <color indexed="9"/>
        <rFont val="Arial"/>
        <family val="2"/>
      </rPr>
      <t>- 4h20</t>
    </r>
  </si>
  <si>
    <t>-7h</t>
  </si>
  <si>
    <t>-3h30</t>
  </si>
  <si>
    <t>CONGE OFFERT PAR FIMOR</t>
  </si>
  <si>
    <t>A RATTRAPER/CONGE…</t>
  </si>
  <si>
    <t>A RATTRAPER</t>
  </si>
  <si>
    <t>.- 4h20</t>
  </si>
  <si>
    <t>Total au 31/12/2012:</t>
  </si>
  <si>
    <t>15h30</t>
  </si>
  <si>
    <t>Maintenance B4 SFF</t>
  </si>
  <si>
    <t>Maintenance B4 SFF / ABV</t>
  </si>
  <si>
    <t>ABV B4</t>
  </si>
  <si>
    <r>
      <t xml:space="preserve">SDC-1/SDC-2 / </t>
    </r>
    <r>
      <rPr>
        <b/>
        <i/>
        <sz val="8"/>
        <rFont val="Arial"/>
        <family val="2"/>
      </rPr>
      <t>RDV 16h30.</t>
    </r>
  </si>
  <si>
    <t>ESSAI SDC-2</t>
  </si>
  <si>
    <t>ESSAI SDC-2 / Soutien SDC-1</t>
  </si>
  <si>
    <t>Maintenance B2 / R&amp;D Karcher</t>
  </si>
  <si>
    <t>R&amp;D Karcher / R&amp;D Soppra</t>
  </si>
  <si>
    <t>17h</t>
  </si>
  <si>
    <t>16h45</t>
  </si>
  <si>
    <t>SDC-1 / SDC-2 SFF</t>
  </si>
  <si>
    <r>
      <t xml:space="preserve">Mntnce B3 / SFF / </t>
    </r>
    <r>
      <rPr>
        <b/>
        <i/>
        <sz val="8"/>
        <rFont val="Arial"/>
        <family val="2"/>
      </rPr>
      <t>RDV 10h30</t>
    </r>
  </si>
  <si>
    <t>SFF / Maintenance B3 / réap B4</t>
  </si>
  <si>
    <t>SFF / Class / R&amp;D ABV</t>
  </si>
  <si>
    <t>Mntnce B3 SFF / Soutien …</t>
  </si>
  <si>
    <t>SDC-2 ABV / SDC-1 remp FBB</t>
  </si>
  <si>
    <t>SDC-1 (soutien)</t>
  </si>
  <si>
    <t>ABV</t>
  </si>
  <si>
    <t>Maintenance B3 SFF</t>
  </si>
  <si>
    <t>SFF-B3 / Le Joint Technique</t>
  </si>
  <si>
    <t>Le Joint Technique</t>
  </si>
  <si>
    <t>ABV / SFF</t>
  </si>
  <si>
    <t>SFF / Prépa ABV</t>
  </si>
  <si>
    <t>SFF / Essai ABV</t>
  </si>
  <si>
    <t>Le Joint Technique / Prépa ABV</t>
  </si>
  <si>
    <t>ébavurage ABV / Réappro B3</t>
  </si>
  <si>
    <t>CHSCT / Reconditonnement ABV</t>
  </si>
  <si>
    <t>Total au 08/03/2013:</t>
  </si>
  <si>
    <t>.- 3h40 (-3,67)</t>
  </si>
  <si>
    <t>.+ -17h30 (-17,50)</t>
  </si>
  <si>
    <t>Vu STL</t>
  </si>
  <si>
    <t>ABV / Réappro B3</t>
  </si>
  <si>
    <t>Nett. moule ABV / Réappro B3</t>
  </si>
  <si>
    <t>18h00</t>
  </si>
  <si>
    <t>-3h40 (+ Hmod -17h30)</t>
  </si>
  <si>
    <t>1h30</t>
  </si>
  <si>
    <t>Formation CHSCT (1/3)</t>
  </si>
  <si>
    <t>Formation CHSCT (2/3)</t>
  </si>
  <si>
    <t>Formation CHSCT (3/3)</t>
  </si>
  <si>
    <t>Remplacement ROD SDC-1</t>
  </si>
  <si>
    <t>Nett. Moules ABV + Class</t>
  </si>
  <si>
    <t>Class</t>
  </si>
  <si>
    <t>Mtnce B3 / Prépa SFF</t>
  </si>
  <si>
    <t>Class / Mtnce B3</t>
  </si>
  <si>
    <r>
      <t>Mntce B3</t>
    </r>
    <r>
      <rPr>
        <b/>
        <i/>
        <sz val="8"/>
        <rFont val="Arial"/>
        <family val="2"/>
      </rPr>
      <t xml:space="preserve"> / RDV 16h.</t>
    </r>
  </si>
  <si>
    <t>SFF &amp; Mtnce B3</t>
  </si>
  <si>
    <t>SFF / Dlgt° CHSCT 14-16h</t>
  </si>
  <si>
    <t>Class COIM + R&amp;D</t>
  </si>
  <si>
    <t>0h25</t>
  </si>
  <si>
    <t>SFF Nett. Plateaux</t>
  </si>
  <si>
    <t>15h00</t>
  </si>
  <si>
    <t>SFF LCC</t>
  </si>
  <si>
    <t>SFF LCC / SDC-1</t>
  </si>
  <si>
    <r>
      <t xml:space="preserve">Dlgt° CHSCT 14-15h30 </t>
    </r>
    <r>
      <rPr>
        <b/>
        <i/>
        <sz val="8"/>
        <rFont val="Arial"/>
        <family val="2"/>
      </rPr>
      <t>RDV 17h.</t>
    </r>
  </si>
  <si>
    <t>Test LCC / SDC-1-2-3</t>
  </si>
  <si>
    <t>SFF / COIM</t>
  </si>
  <si>
    <t>SDC-2 / (+10min non comptés)</t>
  </si>
  <si>
    <t>Qual.Prod / AG / Repas /(-10min non compté)</t>
  </si>
  <si>
    <t>SFF / Vidange B3</t>
  </si>
  <si>
    <t>R&amp;D Kaercher</t>
  </si>
  <si>
    <t>Reunion CHSCT 10h / SFF</t>
  </si>
  <si>
    <t>SFF / Prod SDC-2 / Mtnce B3</t>
  </si>
  <si>
    <t>SFF BASF / Mtnce B3</t>
  </si>
  <si>
    <t>SFF BASF + R&amp;D Karcher</t>
  </si>
  <si>
    <t>R&amp;D Kaercher / SFF (+)</t>
  </si>
  <si>
    <t>SFF BASF + R&amp;D Karcher (+)</t>
  </si>
  <si>
    <t>16h35</t>
  </si>
  <si>
    <t>SFF - BASF (+)</t>
  </si>
  <si>
    <t>SFF - BASF</t>
  </si>
  <si>
    <r>
      <t xml:space="preserve">CONGE </t>
    </r>
    <r>
      <rPr>
        <b/>
        <i/>
        <sz val="8"/>
        <color indexed="45"/>
        <rFont val="Arial"/>
        <family val="2"/>
      </rPr>
      <t>PAT</t>
    </r>
  </si>
  <si>
    <r>
      <t xml:space="preserve">CONGE </t>
    </r>
    <r>
      <rPr>
        <b/>
        <i/>
        <sz val="8"/>
        <color indexed="41"/>
        <rFont val="Arial"/>
        <family val="2"/>
      </rPr>
      <t>ETE</t>
    </r>
  </si>
  <si>
    <r>
      <t xml:space="preserve">CONGE </t>
    </r>
    <r>
      <rPr>
        <b/>
        <i/>
        <sz val="8"/>
        <color indexed="14"/>
        <rFont val="Arial"/>
        <family val="2"/>
      </rPr>
      <t>NAISSANCE</t>
    </r>
  </si>
  <si>
    <t>Rempl. SDC-1</t>
  </si>
  <si>
    <t>SDC-2</t>
  </si>
  <si>
    <t>Malade? Suite AT</t>
  </si>
  <si>
    <t>Rempl. SDC-1 + SDC-2</t>
  </si>
  <si>
    <t>SDC-2 / Soppra+Class+SNCF</t>
  </si>
  <si>
    <t>R° extraordinaire CHSCT 11h + Dlgt° 14/16h</t>
  </si>
  <si>
    <t>Remp. FBB SDC-1</t>
  </si>
  <si>
    <t>SDC-2 / Class</t>
  </si>
  <si>
    <t>11h</t>
  </si>
  <si>
    <t>Entretien annuel</t>
  </si>
  <si>
    <t>R° CHSCT 14h-16h</t>
  </si>
  <si>
    <t>Réunion résponsabilité LIL/AUD</t>
  </si>
  <si>
    <r>
      <t xml:space="preserve">Remp. FBB SDC-1 </t>
    </r>
    <r>
      <rPr>
        <i/>
        <sz val="8"/>
        <rFont val="Arial"/>
        <family val="2"/>
      </rPr>
      <t>SDC-2</t>
    </r>
  </si>
  <si>
    <t>Dlgt° CHSCT 10h - 12h</t>
  </si>
  <si>
    <t>-1h</t>
  </si>
  <si>
    <t>19h10</t>
  </si>
  <si>
    <t>Prob. Prod</t>
  </si>
  <si>
    <t>10h = SDC-2</t>
  </si>
  <si>
    <r>
      <t xml:space="preserve">10h30 = SDC-2 + </t>
    </r>
    <r>
      <rPr>
        <b/>
        <i/>
        <sz val="8"/>
        <rFont val="Arial"/>
        <family val="2"/>
      </rPr>
      <t>SDC-1</t>
    </r>
  </si>
  <si>
    <t>Total au 1/03/2013:</t>
  </si>
  <si>
    <t>.- 7h54</t>
  </si>
  <si>
    <t>.-17h30</t>
  </si>
  <si>
    <t>.-7h54</t>
  </si>
  <si>
    <t>12h00</t>
  </si>
  <si>
    <r>
      <t>J. Solidarité 7h</t>
    </r>
    <r>
      <rPr>
        <i/>
        <sz val="8"/>
        <rFont val="Arial"/>
        <family val="2"/>
      </rPr>
      <t>/ Remp. FBB</t>
    </r>
  </si>
  <si>
    <t>12h10</t>
  </si>
  <si>
    <t>7h10 x2 = 14h20 modulable</t>
  </si>
  <si>
    <t>(reste 3h10 mudulable)</t>
  </si>
  <si>
    <t>12h &gt; 16h = SDC-2 SFF</t>
  </si>
  <si>
    <t>0</t>
  </si>
  <si>
    <t>9h&gt;12h = SDC-2 SFF</t>
  </si>
  <si>
    <t>Dlg° CHSCT 14h-16h</t>
  </si>
  <si>
    <t>9h&gt;12h = SDC-2 SFF + Mntnce B3</t>
  </si>
  <si>
    <t>16h</t>
  </si>
  <si>
    <t>INVENTAIRE / 8h30 - 16h</t>
  </si>
  <si>
    <t>SDC-2 SFF BASF</t>
  </si>
  <si>
    <t>SDC-2 SFF BASF + SDC-1 Net centries</t>
  </si>
  <si>
    <t>SDC-1 / Retour FBB</t>
  </si>
  <si>
    <t xml:space="preserve">8:30 R°Qual Prod / AG / Repas </t>
  </si>
  <si>
    <t>SDC-1+SDC-2 SFF</t>
  </si>
  <si>
    <t>SDC-2 SFF</t>
  </si>
  <si>
    <t>Suite maintenance plateaux</t>
  </si>
  <si>
    <t>SFF / 8h30 M.du travail</t>
  </si>
  <si>
    <t>CONGE PAYE</t>
  </si>
  <si>
    <t>J. Solidarité 7h</t>
  </si>
  <si>
    <t>Mtnc B1+B3 / Prod R&amp;D</t>
  </si>
  <si>
    <t>Prod SNCF + Prod R&amp;D / CHSCT 14h</t>
  </si>
  <si>
    <t>Prod SNCF + Prod R&amp;D</t>
  </si>
  <si>
    <t>Prod SNCF + Nett. moule SFF</t>
  </si>
  <si>
    <t>Mtnc B3 / Prod SFF</t>
  </si>
  <si>
    <t>Prod SNCF + Prépa moule SFF</t>
  </si>
  <si>
    <t>Prod SNCF + Prod SFF</t>
  </si>
  <si>
    <t>Prod SFF + Soutien SDC-1</t>
  </si>
  <si>
    <t>Prod SNCF &amp; Prod SFF</t>
  </si>
  <si>
    <t>Le Joint Technique + SDC-1</t>
  </si>
  <si>
    <t>LJT + SDC-1 + SFF</t>
  </si>
  <si>
    <t>LCC SFF</t>
  </si>
  <si>
    <t>Divers SDC-2 + SDC-3 LCC</t>
  </si>
  <si>
    <t>SDC-3 LCC</t>
  </si>
  <si>
    <t>SDC-2 &amp; 3</t>
  </si>
  <si>
    <t>SDC-2 SFF + Prod R&amp;D +…</t>
  </si>
  <si>
    <t>SDC-2 SFF + SDC-3 LCC</t>
  </si>
  <si>
    <t>Remp. SDC-1 + Ctrl Qual pad…</t>
  </si>
  <si>
    <t>Remp. SDC-1 (fbb)</t>
  </si>
  <si>
    <t>Support SDC-1 + Colorant B1</t>
  </si>
  <si>
    <t>Ctrl Qual pad + LCC</t>
  </si>
  <si>
    <t>R. CHSCT 14h30</t>
  </si>
  <si>
    <t>LCC</t>
  </si>
  <si>
    <t>LCC + Remp. SDC-1 (fbb)</t>
  </si>
  <si>
    <t>Remp. SDC-1 (pda)</t>
  </si>
  <si>
    <t>Mtnce LCC + R&amp;D</t>
  </si>
  <si>
    <t>13h35</t>
  </si>
  <si>
    <t>Mtnc LCC + R&amp;D + R.QualProd</t>
  </si>
  <si>
    <t>Prod R&amp;D</t>
  </si>
  <si>
    <t>Prod LCC</t>
  </si>
  <si>
    <t>Prod LCC + Rangement SDC-3</t>
  </si>
  <si>
    <t>Prod LCC + Nett. Table RKS</t>
  </si>
  <si>
    <t>SDC-1 (PDA)</t>
  </si>
  <si>
    <t>Mntc B3 + Prépa LCC</t>
  </si>
  <si>
    <t>Prod B3 Le Joint Technique</t>
  </si>
  <si>
    <t>Le Joint Technique + Réappro B3</t>
  </si>
  <si>
    <t>Prod Empreintes LCC</t>
  </si>
  <si>
    <t>Prod Empreintes LCC + CLASS</t>
  </si>
  <si>
    <t>Prod Emp.+CLASS+Réap.B3</t>
  </si>
  <si>
    <t>Prod Emp.+CLASS&amp;Remp.SDC1</t>
  </si>
  <si>
    <t>Prépa LCC &amp; Prod Empreintes LCC + CLASS</t>
  </si>
  <si>
    <t>Prod Empreinte LCC + Prépa LCC</t>
  </si>
  <si>
    <t>Prépa LCC &amp; Prod Empreinte LCC</t>
  </si>
  <si>
    <t>Prod Empreintes  &amp; Prod LCC</t>
  </si>
  <si>
    <t>Prod Empreintes LCC &amp; Prépa Mecacrom</t>
  </si>
  <si>
    <t>Prod Mecacrom</t>
  </si>
  <si>
    <t>Prod Soppra</t>
  </si>
  <si>
    <t>Prod LCC (essai)</t>
  </si>
  <si>
    <t>Divers SDC-1+2+3</t>
  </si>
  <si>
    <t>R&amp;D SDC-2 Ballastiere</t>
  </si>
  <si>
    <t>Prod R&amp;D &amp; CLASS</t>
  </si>
  <si>
    <t>Prod R&amp;D + CLASS</t>
  </si>
  <si>
    <t>Prod R&amp;D + CLASS + LCC</t>
  </si>
  <si>
    <t>Prod CLASS + SDC-1</t>
  </si>
  <si>
    <t>Prod CLASS + R&amp;D</t>
  </si>
  <si>
    <t>Prod CLASS</t>
  </si>
  <si>
    <t>SDC-1 &amp; LCC &amp; Prod R&amp;D</t>
  </si>
  <si>
    <t>Prod Class &amp; R&amp;D + LCC</t>
  </si>
  <si>
    <t>Prod Class + R&amp;D</t>
  </si>
  <si>
    <t>Prod Class &amp; Remp. SDC-1</t>
  </si>
  <si>
    <t>SDC-1 + SDC-2</t>
  </si>
  <si>
    <t>SDC-1 Remp. Jimmy (RBT)</t>
  </si>
  <si>
    <t>SDC-2 R&amp;D CLASS</t>
  </si>
  <si>
    <t>SDC-2 R&amp;D CLASS &amp; LCC</t>
  </si>
  <si>
    <t>R&amp;D CLASS &amp; LCC (divers)</t>
  </si>
  <si>
    <t>SDC-1 Remp. Jimmy</t>
  </si>
  <si>
    <t>SDC-2 R&amp;D / Exped</t>
  </si>
  <si>
    <t>SDC-1 Remp. PDA (congé)</t>
  </si>
  <si>
    <t>SDC-1 &amp; SDC-2 R&amp;D</t>
  </si>
  <si>
    <t>SDC-2 + soutien SDC1</t>
  </si>
  <si>
    <t>SDC-2 R&amp;D</t>
  </si>
  <si>
    <t>Maintenance SDC-1</t>
  </si>
  <si>
    <t>SDC-1 Remp. PDA</t>
  </si>
  <si>
    <t>Horaires modulables</t>
  </si>
  <si>
    <t>SDC-2 LJT</t>
  </si>
  <si>
    <t>SDC-2 LJT + SDC-1 (entr.PDA)</t>
  </si>
  <si>
    <t>SDC-2 LJT + SDC-1 (entr.FBB)</t>
  </si>
  <si>
    <t>SDC-2 CLASS + Essai SFF</t>
  </si>
  <si>
    <t>SDC-2 CLASS/R&amp;D/Prépa B3</t>
  </si>
  <si>
    <t>-4h40</t>
  </si>
  <si>
    <t>SDC-2 SNCF</t>
  </si>
  <si>
    <t>SDC-1 Remp. MBR</t>
  </si>
  <si>
    <t>SDC-1 Remp. ???</t>
  </si>
  <si>
    <t>SDC-3</t>
  </si>
  <si>
    <t>.+ 1h00</t>
  </si>
  <si>
    <t>Total au 01/05/2014:</t>
  </si>
  <si>
    <t>.+ 1h40</t>
  </si>
  <si>
    <t>Total au 01/06/2014:</t>
  </si>
  <si>
    <t>.+ 0h40</t>
  </si>
  <si>
    <t>Total au 01/07/2014:</t>
  </si>
  <si>
    <t>Total au 01/04/2014:</t>
  </si>
  <si>
    <t>.+ 0h30</t>
  </si>
  <si>
    <t>Total au 01/10/2014:</t>
  </si>
  <si>
    <t>.- 4h00</t>
  </si>
  <si>
    <t>Total au 01/11/2014:</t>
  </si>
  <si>
    <t>- 8h10</t>
  </si>
  <si>
    <t>-8h00</t>
  </si>
  <si>
    <t>-7h05</t>
  </si>
  <si>
    <t>Total au 01/12/2014:</t>
  </si>
  <si>
    <t>H.modulable = -46h30</t>
  </si>
  <si>
    <t>*1h10 du 3 au 7 mars 14</t>
  </si>
  <si>
    <t>4h+1h10*+2h20 (H modulable)</t>
  </si>
  <si>
    <t>H.modulable = -44h10</t>
  </si>
  <si>
    <t>13h00</t>
  </si>
  <si>
    <t>Nett.Centries + Qual-Prod/AG</t>
  </si>
  <si>
    <t>SDC-2 &amp; SDC-3 LCC</t>
  </si>
  <si>
    <t>13h05</t>
  </si>
  <si>
    <t>7h00</t>
  </si>
  <si>
    <t>SDC-3 / H.mod @ -37h10</t>
  </si>
  <si>
    <t>H.mod @ -34h10</t>
  </si>
  <si>
    <t>SDC-2 / H.mod @ -26h00</t>
  </si>
  <si>
    <t>(=20h30 H.mod éffectué)</t>
  </si>
  <si>
    <t>20h00</t>
  </si>
  <si>
    <t>INVENTAIRE</t>
  </si>
  <si>
    <t>Total au 01/01/2015:</t>
  </si>
  <si>
    <t>SDC-2 FP2E</t>
  </si>
  <si>
    <t>Remp. SDC-1</t>
  </si>
  <si>
    <t>SDC-2 FP2E &amp; CLASS</t>
  </si>
  <si>
    <t xml:space="preserve">SDC-2 FP2E + Empreintes SFF </t>
  </si>
  <si>
    <t>Class+LJT+Empreinte SFF</t>
  </si>
  <si>
    <t>Emprt SFF+Cryo moules fp2e+LJT</t>
  </si>
  <si>
    <t>Emprt SFF+LJT+Soutien SDC-1</t>
  </si>
  <si>
    <t>EmprtSFF + CLASS</t>
  </si>
  <si>
    <t>EmprtSFF + CLASS+R&amp;D</t>
  </si>
  <si>
    <t>FP2E</t>
  </si>
  <si>
    <t>FPEE + Marek (essai)</t>
  </si>
  <si>
    <t>FPEE</t>
  </si>
  <si>
    <t>SDC-1 Remp. FBB</t>
  </si>
  <si>
    <t>Tournoi foot ESMA</t>
  </si>
  <si>
    <t xml:space="preserve">SDC-2 FP2E + SOPPRA + Emp.SFF </t>
  </si>
  <si>
    <t>SDC-2 FP2E + SOPPRA + Emp.SFF + Butée SNCF</t>
  </si>
  <si>
    <t>SDC-2 FP2E+SOPPRA+SNCF</t>
  </si>
  <si>
    <t>SDC-2 SNCF/SDC-1 Net.Ctries</t>
  </si>
  <si>
    <t>SDC-2 SNCF/Soutien SDC-1</t>
  </si>
  <si>
    <t>RDV 10h10</t>
  </si>
  <si>
    <t>SDC-2 SNCF &amp; R&amp;D</t>
  </si>
  <si>
    <t>SDC-2 SNCF (cale d'arrêt)</t>
  </si>
  <si>
    <t>SDC-2 SNCF+SOPRA+MAREK</t>
  </si>
  <si>
    <t>SDC-2 R&amp;D (C. d'Argenteuil)</t>
  </si>
  <si>
    <t>SDC-2 R&amp;D + MAREK</t>
  </si>
  <si>
    <t>SDC-2 MAREK &amp; Net. Centries</t>
  </si>
  <si>
    <t>Colo ocre B3 &amp; SDC-1</t>
  </si>
  <si>
    <t>SDC-1 (avec MIL)</t>
  </si>
  <si>
    <t>CONGE PAYE (RDV)</t>
  </si>
  <si>
    <t>SDC-2 MINIT</t>
  </si>
  <si>
    <t>SDC-1 (avec FDR)</t>
  </si>
  <si>
    <t>SDC-1 (avec Tony)</t>
  </si>
  <si>
    <t>SDC-1 (avec MIL)&amp; SDC-2</t>
  </si>
  <si>
    <t>SDC-2 MAREK</t>
  </si>
  <si>
    <t>SDC-1 (avec MIL&gt;MKB)</t>
  </si>
  <si>
    <t>RDV 10H30</t>
  </si>
  <si>
    <t>RDV 9h50 | SDC-1 (avec MIL)</t>
  </si>
  <si>
    <t>Qual/Prod &amp; Inventaire</t>
  </si>
  <si>
    <t>SDC-3 SNCF</t>
  </si>
  <si>
    <r>
      <t xml:space="preserve">SDC-2 SNCF / </t>
    </r>
    <r>
      <rPr>
        <b/>
        <i/>
        <strike/>
        <sz val="8"/>
        <rFont val="Arial"/>
        <family val="2"/>
      </rPr>
      <t>RDV 11H20</t>
    </r>
  </si>
  <si>
    <t>SDC-1 (avec FBB)</t>
  </si>
  <si>
    <t>+ 5min</t>
  </si>
  <si>
    <t>+ 5min (+10min)</t>
  </si>
  <si>
    <t>+ 15min (+25min)</t>
  </si>
  <si>
    <t>0 (-1h10)</t>
  </si>
  <si>
    <t>-1h (-1h10)</t>
  </si>
  <si>
    <t>0 (-0h10)</t>
  </si>
  <si>
    <t xml:space="preserve"> (-2h40)</t>
  </si>
  <si>
    <t>-2h40 -25 = -2h15</t>
  </si>
  <si>
    <t>-2h40 (-2h15)</t>
  </si>
  <si>
    <t>-2h40 (-2h15) = -4h55</t>
  </si>
  <si>
    <t>-2h40 (-4h55)</t>
  </si>
  <si>
    <t>+ 0h10 (-4h45)</t>
  </si>
  <si>
    <t>(-4h45)</t>
  </si>
  <si>
    <t>Malade (certificat)</t>
  </si>
  <si>
    <t>SDC-1 (avec MIL/Arnaud)</t>
  </si>
  <si>
    <t>SDC-2 + Soutien SDC-1</t>
  </si>
  <si>
    <t>6h10</t>
  </si>
  <si>
    <t>12h50</t>
  </si>
  <si>
    <t>6h - 4h45 = 1h25 SUP'</t>
  </si>
  <si>
    <t>(+1h25)</t>
  </si>
  <si>
    <t>SDC-2 FPEE + CLASS (fin)</t>
  </si>
  <si>
    <t>11h55</t>
  </si>
  <si>
    <t>18h55</t>
  </si>
  <si>
    <t>SDC-2 FPEE + Nett. Centries</t>
  </si>
  <si>
    <t>SDC-2 FPEE</t>
  </si>
  <si>
    <t>J. Solid. 7h + 15min (2x)</t>
  </si>
  <si>
    <t>(+1h55)</t>
  </si>
  <si>
    <t>5h15</t>
  </si>
  <si>
    <t>(+1h40)</t>
  </si>
  <si>
    <t>SDC-2 &amp; SDC-1 Nett.Centries</t>
  </si>
  <si>
    <t>-0h35</t>
  </si>
  <si>
    <t>SDC-2 &amp; SDC-1</t>
  </si>
  <si>
    <t>(+1h05)</t>
  </si>
  <si>
    <t>Qprod /AG 10-12h / Repas</t>
  </si>
  <si>
    <t>?</t>
  </si>
  <si>
    <t>-0h10</t>
  </si>
  <si>
    <t>SDC-2 FPEE + Airbus</t>
  </si>
  <si>
    <t>SDC-2  Airbus</t>
  </si>
  <si>
    <t>SDC-2  Airbus + ébav. FPEE</t>
  </si>
  <si>
    <t>SDC-2  Airbus + Expèd FPEE</t>
  </si>
  <si>
    <t>Inventaire</t>
  </si>
  <si>
    <t>SDC-2 / SDC-1 / SDC-2*</t>
  </si>
  <si>
    <t>SDC-1 (avec PDA)</t>
  </si>
  <si>
    <t>Visite médicale 10h30-12h</t>
  </si>
  <si>
    <t>11h40</t>
  </si>
  <si>
    <t>20h25</t>
  </si>
  <si>
    <t>11h45</t>
  </si>
  <si>
    <t>OFFERT PAR FIMOR</t>
  </si>
  <si>
    <t>0:10</t>
  </si>
  <si>
    <t>J. Solid. 7h</t>
  </si>
  <si>
    <t>Rapport sur la compatibilité concernant Compta.xls</t>
  </si>
  <si>
    <t>Exécuté le 23/02/2016 18:58</t>
  </si>
  <si>
    <t>Les fonctionnalités répertoriées ne seront pas disponibles si vous ouvrez le classeur dans une version antérieure d’Microsoft Excel ou si vous l’enregistrez dans un format de fichier antérieur.</t>
  </si>
  <si>
    <t>Perte mineure de fidélité</t>
  </si>
  <si>
    <t>Nb d'occurrences</t>
  </si>
  <si>
    <t>Version</t>
  </si>
  <si>
    <t>Certaines cellules ou certains styles de ce classeur contiennent une mise en forme qui n'est pas prise en charge par le format de fichier sélectionné. Ces formats seront convertis au format le plus proche disponible.</t>
  </si>
  <si>
    <t>Excel 97-2003</t>
  </si>
  <si>
    <t>SDC-1 &amp; SDC-2</t>
  </si>
  <si>
    <t>SDC-2 &amp; SDC-3 (avec PDA)</t>
  </si>
  <si>
    <t>SDC-1 &amp; SDC-2 (avec PDA)</t>
  </si>
  <si>
    <t>SDC-3 &amp; SDC-1</t>
  </si>
  <si>
    <t>SDC-3 &amp; DEC &amp; EXT</t>
  </si>
  <si>
    <t>SDC-3 &amp; DEC &amp; REF</t>
  </si>
  <si>
    <t>SDC-3 &amp; R&amp;D SDC-1/LABO</t>
  </si>
  <si>
    <t>SDC-3 &amp; Réappro &amp; DEC &amp; REF</t>
  </si>
  <si>
    <t>SDC-1 / SDC-2</t>
  </si>
  <si>
    <t>SDC-1 (avec MBR)</t>
  </si>
  <si>
    <t>15h15</t>
  </si>
  <si>
    <t>Qual prod + AG + repas</t>
  </si>
  <si>
    <t>-4h55</t>
  </si>
  <si>
    <t>.-4:55 (-0:10 = -4:45)</t>
  </si>
  <si>
    <t>10h00</t>
  </si>
  <si>
    <t>-1h45</t>
  </si>
  <si>
    <t>Régulation Horaires</t>
  </si>
  <si>
    <t>-1h10</t>
  </si>
  <si>
    <t>+7h30</t>
  </si>
  <si>
    <r>
      <t>.-2:55 (+4:45 =</t>
    </r>
    <r>
      <rPr>
        <b/>
        <sz val="10"/>
        <color theme="0"/>
        <rFont val="Arial"/>
        <family val="2"/>
      </rPr>
      <t xml:space="preserve"> -7:40</t>
    </r>
    <r>
      <rPr>
        <sz val="10"/>
        <color theme="0"/>
        <rFont val="Arial"/>
        <family val="2"/>
      </rPr>
      <t>)</t>
    </r>
  </si>
  <si>
    <r>
      <t>.-7h40 +(</t>
    </r>
    <r>
      <rPr>
        <i/>
        <sz val="8"/>
        <color theme="9"/>
        <rFont val="Arial"/>
        <family val="2"/>
      </rPr>
      <t>+7h30</t>
    </r>
    <r>
      <rPr>
        <i/>
        <sz val="8"/>
        <color theme="0"/>
        <rFont val="Arial"/>
        <family val="2"/>
      </rPr>
      <t xml:space="preserve">) = </t>
    </r>
    <r>
      <rPr>
        <b/>
        <i/>
        <sz val="8"/>
        <color theme="0"/>
        <rFont val="Arial"/>
        <family val="2"/>
      </rPr>
      <t>-0h10</t>
    </r>
  </si>
  <si>
    <r>
      <t>.-</t>
    </r>
    <r>
      <rPr>
        <b/>
        <i/>
        <sz val="8"/>
        <color theme="0"/>
        <rFont val="Arial"/>
        <family val="2"/>
      </rPr>
      <t>0h10</t>
    </r>
  </si>
  <si>
    <t>-8:45</t>
  </si>
  <si>
    <t>Panne matière</t>
  </si>
  <si>
    <t>-6:45</t>
  </si>
  <si>
    <t>Absent: Urgence Manon</t>
  </si>
  <si>
    <t>+8h55</t>
  </si>
  <si>
    <t>SDC-1 (avec MKB)</t>
  </si>
  <si>
    <t>11h48</t>
  </si>
  <si>
    <t>-0h08</t>
  </si>
  <si>
    <r>
      <t xml:space="preserve">SDC-1 (avec </t>
    </r>
    <r>
      <rPr>
        <i/>
        <strike/>
        <sz val="8"/>
        <rFont val="Arial"/>
        <family val="2"/>
      </rPr>
      <t>MKB</t>
    </r>
    <r>
      <rPr>
        <i/>
        <sz val="8"/>
        <rFont val="Arial"/>
        <family val="2"/>
      </rPr>
      <t xml:space="preserve"> FDR)</t>
    </r>
  </si>
  <si>
    <t>SDC-1 (avec intérim - AVA)</t>
  </si>
  <si>
    <t>-0h05</t>
  </si>
  <si>
    <t>RECYCLAGE CACES</t>
  </si>
  <si>
    <t>SDC-1 (MBR) &amp; SDC-2</t>
  </si>
  <si>
    <t>SDC-3 &amp; SDC-2</t>
  </si>
  <si>
    <t>13h45</t>
  </si>
  <si>
    <t>SDC-1 (Remp.PDA)</t>
  </si>
  <si>
    <t>0:15</t>
  </si>
  <si>
    <t>pas de pause = 45min</t>
  </si>
  <si>
    <t>.+45min</t>
  </si>
  <si>
    <t>Ev. FAMILIAUX</t>
  </si>
  <si>
    <t>DECOUPE</t>
  </si>
  <si>
    <t>J. Solidarité</t>
  </si>
  <si>
    <t>QualProd DEC + AG</t>
  </si>
  <si>
    <t>CONGE OFFERT</t>
  </si>
  <si>
    <t>Pilote Autonome DEC</t>
  </si>
  <si>
    <t>RDV 14h</t>
  </si>
  <si>
    <t>.- 2h00</t>
  </si>
  <si>
    <t>Retard neige</t>
  </si>
  <si>
    <t>Medecine du Travail 8h55</t>
  </si>
  <si>
    <t>Echo</t>
  </si>
  <si>
    <t>-1h /-2</t>
  </si>
  <si>
    <t>-0h /-2</t>
  </si>
  <si>
    <t>.-2h30</t>
  </si>
  <si>
    <t>FT 14-16h</t>
  </si>
  <si>
    <t>Pfizer * @ 16h35</t>
  </si>
  <si>
    <t>Pfizer ** @ 15h40</t>
  </si>
  <si>
    <t>RDV 15h30</t>
  </si>
  <si>
    <t>1/3 Ouvré</t>
  </si>
  <si>
    <t>2/3 Ouvré</t>
  </si>
  <si>
    <t>3/3 Ouvré</t>
  </si>
  <si>
    <t>1/25 Calendaire</t>
  </si>
  <si>
    <t>2/25 Calendaire</t>
  </si>
  <si>
    <t>3/25 Calendaire</t>
  </si>
  <si>
    <t>4/25 Calendaire</t>
  </si>
  <si>
    <t>5/25 Calendaire</t>
  </si>
  <si>
    <t>6/25 Calendaire</t>
  </si>
  <si>
    <t>7/25 Calendaire</t>
  </si>
  <si>
    <t>8/25 Calendaire</t>
  </si>
  <si>
    <t>9/25 Calendaire</t>
  </si>
  <si>
    <t>10/25 Calendaire</t>
  </si>
  <si>
    <t>11/25 Calendaire</t>
  </si>
  <si>
    <t>12/25 Calendaire</t>
  </si>
  <si>
    <t>13/25 Calendaire</t>
  </si>
  <si>
    <t>14/25 Calendaire</t>
  </si>
  <si>
    <t>15/25 Calendaire</t>
  </si>
  <si>
    <t>16/25 Calendaire</t>
  </si>
  <si>
    <t>17/25 Calendaire</t>
  </si>
  <si>
    <t>18/25 Calendaire</t>
  </si>
  <si>
    <t>19/25 Calendaire</t>
  </si>
  <si>
    <t>20/25 Calendaire</t>
  </si>
  <si>
    <t>21/25 Calendaire</t>
  </si>
  <si>
    <t>22/25 Calendaire</t>
  </si>
  <si>
    <t>23/25 Calendaire</t>
  </si>
  <si>
    <t>24/25 Calendaire</t>
  </si>
  <si>
    <t>25/25 Calendaire</t>
  </si>
  <si>
    <t>.-0h10</t>
  </si>
  <si>
    <t>Absence RDV Audilab 15h</t>
  </si>
  <si>
    <t>X Moderna</t>
  </si>
  <si>
    <t>.-0:45</t>
  </si>
  <si>
    <t>Ascension</t>
  </si>
  <si>
    <t>Lundi de Pentecôte</t>
  </si>
  <si>
    <t>Fête Nationale du 14 juillet</t>
  </si>
  <si>
    <t>CONGE PAYE - Assomption</t>
  </si>
  <si>
    <t>Toussaint</t>
  </si>
  <si>
    <t>Armistice</t>
  </si>
  <si>
    <t>Noël</t>
  </si>
  <si>
    <t>CP OBLIGATOIRE</t>
  </si>
  <si>
    <t>AG</t>
  </si>
  <si>
    <t>.-2h45</t>
  </si>
  <si>
    <t>Total -3h30</t>
  </si>
  <si>
    <t>Férié : Lundi de Pâques</t>
  </si>
  <si>
    <t>Férié : Fête du travail</t>
  </si>
  <si>
    <t>Férié : Victoire 1945</t>
  </si>
  <si>
    <t>Férié : Ascension</t>
  </si>
  <si>
    <t>Férié : Pentecôte</t>
  </si>
  <si>
    <t>Férié : Fête National</t>
  </si>
  <si>
    <t>Férié : Assomption</t>
  </si>
  <si>
    <t>Férié : Toussaint</t>
  </si>
  <si>
    <t>Férié : Armistice 1918</t>
  </si>
  <si>
    <t>Férié : Noel</t>
  </si>
  <si>
    <t>ARRET</t>
  </si>
  <si>
    <t>ARRET:BULLETIN CH</t>
  </si>
  <si>
    <r>
      <rPr>
        <b/>
        <i/>
        <sz val="8"/>
        <rFont val="Arial"/>
        <family val="2"/>
      </rPr>
      <t>CP obligatoire</t>
    </r>
    <r>
      <rPr>
        <i/>
        <sz val="8"/>
        <rFont val="Arial"/>
        <family val="2"/>
      </rPr>
      <t xml:space="preserve"> ARRET</t>
    </r>
  </si>
  <si>
    <t>.- 3h30</t>
  </si>
  <si>
    <t>voir mail 15/06/2023</t>
  </si>
  <si>
    <t>TOTAL -3h00</t>
  </si>
  <si>
    <t>ABS: 10h-11h RDV Stomato</t>
  </si>
  <si>
    <t>.-1h</t>
  </si>
  <si>
    <t>ABS: départ 15h RDV Fresnay</t>
  </si>
  <si>
    <t>TOTAL -5h00</t>
  </si>
  <si>
    <t>Chômage partiel</t>
  </si>
  <si>
    <t>TOTAL -6h00</t>
  </si>
  <si>
    <t>Repas DEC FLM2</t>
  </si>
  <si>
    <t>Fête National</t>
  </si>
  <si>
    <t>CONGE PAYE IMPOSE</t>
  </si>
  <si>
    <t>Total au 01/01/2024:</t>
  </si>
  <si>
    <t>.- 5h00</t>
  </si>
  <si>
    <t>Vu ... (-+h)</t>
  </si>
  <si>
    <t>RDV 16h40</t>
  </si>
  <si>
    <t>Recap -4h</t>
  </si>
  <si>
    <t>Recap -3h</t>
  </si>
  <si>
    <t>Recap -1h</t>
  </si>
  <si>
    <t>Recap -2h</t>
  </si>
  <si>
    <t>Recap -0h</t>
  </si>
  <si>
    <r>
      <t>Recap +1h -</t>
    </r>
    <r>
      <rPr>
        <b/>
        <i/>
        <sz val="8"/>
        <rFont val="Arial"/>
        <family val="2"/>
      </rPr>
      <t xml:space="preserve"> (MTS 2h30)</t>
    </r>
  </si>
  <si>
    <t>RDV</t>
  </si>
  <si>
    <t>(0:15)</t>
  </si>
  <si>
    <t>(*)</t>
  </si>
  <si>
    <t>RDV 16:25</t>
  </si>
  <si>
    <t>VAC MKB</t>
  </si>
  <si>
    <t>CONGE HS/RR/RTT - RDV 9h30</t>
  </si>
  <si>
    <t>Arret Maladie</t>
  </si>
  <si>
    <t>INV</t>
  </si>
  <si>
    <t>.+18h15</t>
  </si>
  <si>
    <t>Total au 01/06/24:</t>
  </si>
  <si>
    <t>Vu MTS</t>
  </si>
  <si>
    <t>11:15?</t>
  </si>
  <si>
    <r>
      <t>CONGE PAYE</t>
    </r>
    <r>
      <rPr>
        <b/>
        <i/>
        <sz val="10"/>
        <color rgb="FFFFFFFF"/>
        <rFont val="Arial"/>
        <family val="2"/>
      </rPr>
      <t xml:space="preserve"> </t>
    </r>
    <r>
      <rPr>
        <b/>
        <sz val="10"/>
        <color rgb="FFFFFFFF"/>
        <rFont val="Wingdings"/>
        <charset val="2"/>
      </rPr>
      <t>J</t>
    </r>
  </si>
  <si>
    <t>Erreur horaires Val</t>
  </si>
  <si>
    <t>Livraison Frigo</t>
  </si>
  <si>
    <t>Déménagement Roëzé</t>
  </si>
  <si>
    <t>Rentrée Scolaire</t>
  </si>
  <si>
    <t>&gt; + 12h</t>
  </si>
  <si>
    <t>mail 10/10/24 (GOM)</t>
  </si>
  <si>
    <r>
      <t xml:space="preserve">&gt; + </t>
    </r>
    <r>
      <rPr>
        <b/>
        <sz val="8"/>
        <rFont val="Arial"/>
        <family val="2"/>
      </rPr>
      <t>11h50</t>
    </r>
  </si>
  <si>
    <t>Reprise le 2/01/25 INV</t>
  </si>
  <si>
    <t>Format° EUROFEU</t>
  </si>
  <si>
    <t>3h offertes</t>
  </si>
  <si>
    <t>Férié : Jour de l'An</t>
  </si>
  <si>
    <t>Férié : Armistice 1945</t>
  </si>
  <si>
    <t>Férié : Lundi de Pentecôte</t>
  </si>
  <si>
    <t>Férié : Fête nationale</t>
  </si>
  <si>
    <t>Férié : Noël</t>
  </si>
  <si>
    <t>*</t>
  </si>
  <si>
    <t>9h10 Med.Travail</t>
  </si>
  <si>
    <t>K</t>
  </si>
  <si>
    <r>
      <t xml:space="preserve">K - </t>
    </r>
    <r>
      <rPr>
        <b/>
        <i/>
        <sz val="8"/>
        <color theme="0"/>
        <rFont val="Arial"/>
        <family val="2"/>
      </rPr>
      <t>Ent.Val 10h</t>
    </r>
  </si>
  <si>
    <r>
      <t xml:space="preserve">&gt; + </t>
    </r>
    <r>
      <rPr>
        <b/>
        <sz val="8"/>
        <rFont val="Arial"/>
        <family val="2"/>
      </rPr>
      <t>11h20</t>
    </r>
  </si>
  <si>
    <r>
      <t>COCO</t>
    </r>
    <r>
      <rPr>
        <b/>
        <i/>
        <sz val="8"/>
        <color theme="0"/>
        <rFont val="Arial"/>
        <family val="2"/>
      </rPr>
      <t xml:space="preserve"> (V)</t>
    </r>
  </si>
  <si>
    <r>
      <t xml:space="preserve">COCO - K 80% </t>
    </r>
    <r>
      <rPr>
        <b/>
        <i/>
        <sz val="8"/>
        <color theme="0"/>
        <rFont val="Arial"/>
        <family val="2"/>
      </rPr>
      <t xml:space="preserve"> (V)</t>
    </r>
  </si>
  <si>
    <r>
      <t xml:space="preserve">COCO - K  </t>
    </r>
    <r>
      <rPr>
        <b/>
        <i/>
        <sz val="8"/>
        <color theme="0"/>
        <rFont val="Arial"/>
        <family val="2"/>
      </rPr>
      <t>(V)</t>
    </r>
  </si>
  <si>
    <t>RR</t>
  </si>
  <si>
    <t>&gt; + 04h20 (SEB= +3h)</t>
  </si>
  <si>
    <t>&gt; + 04h10 (SEB= +2h50h)</t>
  </si>
  <si>
    <t>Ostéo 19h</t>
  </si>
  <si>
    <t>Format° SST</t>
  </si>
  <si>
    <t>&gt; + 03h40 (SEB= +1h20)</t>
  </si>
  <si>
    <t>Kiné 13h30</t>
  </si>
  <si>
    <t>Kiné 15h30</t>
  </si>
  <si>
    <t>Kiné 16h00</t>
  </si>
  <si>
    <t>Kiné 9h30</t>
  </si>
  <si>
    <t>Kiné 10h00</t>
  </si>
  <si>
    <t>Kiné 18h30</t>
  </si>
  <si>
    <t>Kiné 8h30</t>
  </si>
  <si>
    <t>RDV ORL 10h30</t>
  </si>
  <si>
    <t>Ostéo 12h - SEM28</t>
  </si>
  <si>
    <t>SEM29</t>
  </si>
  <si>
    <t>SEM30</t>
  </si>
  <si>
    <t>RDV IRM 10h30</t>
  </si>
  <si>
    <t>Chomage partiel</t>
  </si>
  <si>
    <t>Sem: AM</t>
  </si>
  <si>
    <t>Sem: PM</t>
  </si>
  <si>
    <t>3h offert</t>
  </si>
  <si>
    <t>Sem: AM - INVENTAIRE</t>
  </si>
  <si>
    <t>COCO</t>
  </si>
  <si>
    <t>Vacances Scolaires</t>
  </si>
  <si>
    <t>Vacances Scolaires…</t>
  </si>
  <si>
    <t>COCO - K</t>
  </si>
  <si>
    <t>...Vacances Scolaires - K</t>
  </si>
  <si>
    <t>21 J Chom.Partiel</t>
  </si>
  <si>
    <t>COCO - K+V</t>
  </si>
  <si>
    <t>K+V</t>
  </si>
  <si>
    <t>CONGE PAYE + K</t>
  </si>
  <si>
    <t>RDV Pasquier</t>
  </si>
  <si>
    <t>VAC Manon</t>
  </si>
  <si>
    <t>Gabriel chez Coco</t>
  </si>
  <si>
    <t>COCO / K CP</t>
  </si>
  <si>
    <t>K 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</si>
</sst>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h]:mm"/>
    <numFmt numFmtId="166" formatCode="h:mm;@"/>
    <numFmt numFmtId="167" formatCode="\-hh:mm"/>
  </numFmts>
  <fonts count="56" x14ac:knownFonts="1">
    <font>
      <sz val="10"/>
      <name val="Arial"/>
    </font>
    <font>
      <sz val="8"/>
      <name val="Arial"/>
      <family val="2"/>
    </font>
    <font>
      <u/>
      <sz val="10"/>
      <color indexed="12"/>
      <name val="Arial"/>
      <family val="2"/>
    </font>
    <font>
      <sz val="10"/>
      <color indexed="9"/>
      <name val="Arial"/>
      <family val="2"/>
    </font>
    <font>
      <i/>
      <sz val="8"/>
      <name val="Arial"/>
      <family val="2"/>
    </font>
    <font>
      <b/>
      <sz val="8"/>
      <name val="Arial"/>
      <family val="2"/>
    </font>
    <font>
      <sz val="8"/>
      <name val="Arial"/>
      <family val="2"/>
    </font>
    <font>
      <i/>
      <sz val="10"/>
      <color indexed="9"/>
      <name val="Arial"/>
      <family val="2"/>
    </font>
    <font>
      <b/>
      <u/>
      <sz val="10"/>
      <color indexed="9"/>
      <name val="Arial"/>
      <family val="2"/>
    </font>
    <font>
      <i/>
      <strike/>
      <sz val="10"/>
      <color indexed="9"/>
      <name val="Arial"/>
      <family val="2"/>
    </font>
    <font>
      <b/>
      <sz val="10"/>
      <color indexed="9"/>
      <name val="Arial"/>
      <family val="2"/>
    </font>
    <font>
      <strike/>
      <sz val="8"/>
      <name val="Arial"/>
      <family val="2"/>
    </font>
    <font>
      <sz val="8"/>
      <color indexed="9"/>
      <name val="Arial"/>
      <family val="2"/>
    </font>
    <font>
      <b/>
      <i/>
      <sz val="10"/>
      <color indexed="9"/>
      <name val="Arial"/>
      <family val="2"/>
    </font>
    <font>
      <sz val="7"/>
      <name val="Arial"/>
      <family val="2"/>
    </font>
    <font>
      <b/>
      <sz val="7"/>
      <name val="Arial"/>
      <family val="2"/>
    </font>
    <font>
      <b/>
      <i/>
      <sz val="8"/>
      <color indexed="9"/>
      <name val="Arial"/>
      <family val="2"/>
    </font>
    <font>
      <b/>
      <i/>
      <sz val="8"/>
      <name val="Arial"/>
      <family val="2"/>
    </font>
    <font>
      <b/>
      <sz val="6"/>
      <name val="Arial"/>
      <family val="2"/>
    </font>
    <font>
      <b/>
      <i/>
      <strike/>
      <sz val="8"/>
      <name val="Arial"/>
      <family val="2"/>
    </font>
    <font>
      <i/>
      <sz val="8"/>
      <color indexed="9"/>
      <name val="Arial"/>
      <family val="2"/>
    </font>
    <font>
      <i/>
      <strike/>
      <sz val="8"/>
      <name val="Arial"/>
      <family val="2"/>
    </font>
    <font>
      <i/>
      <sz val="7"/>
      <name val="Arial"/>
      <family val="2"/>
    </font>
    <font>
      <b/>
      <i/>
      <sz val="7"/>
      <name val="Arial"/>
      <family val="2"/>
    </font>
    <font>
      <sz val="8"/>
      <color indexed="23"/>
      <name val="Arial"/>
      <family val="2"/>
    </font>
    <font>
      <b/>
      <i/>
      <sz val="8"/>
      <color indexed="45"/>
      <name val="Arial"/>
      <family val="2"/>
    </font>
    <font>
      <b/>
      <i/>
      <sz val="8"/>
      <color indexed="41"/>
      <name val="Arial"/>
      <family val="2"/>
    </font>
    <font>
      <b/>
      <i/>
      <sz val="8"/>
      <color indexed="14"/>
      <name val="Arial"/>
      <family val="2"/>
    </font>
    <font>
      <b/>
      <sz val="9"/>
      <color indexed="81"/>
      <name val="Tahoma"/>
      <family val="2"/>
    </font>
    <font>
      <sz val="8"/>
      <color indexed="63"/>
      <name val="Arial"/>
      <family val="2"/>
    </font>
    <font>
      <sz val="8"/>
      <color indexed="12"/>
      <name val="Arial"/>
      <family val="2"/>
    </font>
    <font>
      <sz val="8"/>
      <color indexed="41"/>
      <name val="Arial"/>
      <family val="2"/>
    </font>
    <font>
      <i/>
      <sz val="8"/>
      <color indexed="43"/>
      <name val="Arial"/>
      <family val="2"/>
    </font>
    <font>
      <b/>
      <strike/>
      <sz val="8"/>
      <name val="Arial"/>
      <family val="2"/>
    </font>
    <font>
      <sz val="9"/>
      <color indexed="81"/>
      <name val="Tahoma"/>
      <family val="2"/>
    </font>
    <font>
      <b/>
      <i/>
      <strike/>
      <sz val="8"/>
      <color indexed="9"/>
      <name val="Arial"/>
      <family val="2"/>
    </font>
    <font>
      <sz val="9"/>
      <name val="Arial"/>
      <family val="2"/>
    </font>
    <font>
      <b/>
      <sz val="10"/>
      <name val="Arial"/>
      <family val="2"/>
    </font>
    <font>
      <sz val="10"/>
      <color theme="0"/>
      <name val="Arial"/>
      <family val="2"/>
    </font>
    <font>
      <b/>
      <sz val="10"/>
      <color theme="0"/>
      <name val="Arial"/>
      <family val="2"/>
    </font>
    <font>
      <i/>
      <sz val="8"/>
      <color theme="0"/>
      <name val="Arial"/>
      <family val="2"/>
    </font>
    <font>
      <i/>
      <sz val="8"/>
      <color theme="9"/>
      <name val="Arial"/>
      <family val="2"/>
    </font>
    <font>
      <b/>
      <i/>
      <sz val="8"/>
      <color theme="0"/>
      <name val="Arial"/>
      <family val="2"/>
    </font>
    <font>
      <sz val="8"/>
      <color theme="0"/>
      <name val="Arial"/>
      <family val="2"/>
    </font>
    <font>
      <sz val="10"/>
      <name val="Arial"/>
      <family val="2"/>
    </font>
    <font>
      <sz val="10"/>
      <color rgb="FFFFC000"/>
      <name val="Arial"/>
      <family val="2"/>
    </font>
    <font>
      <sz val="6"/>
      <name val="Arial"/>
      <family val="2"/>
    </font>
    <font>
      <b/>
      <sz val="5"/>
      <name val="Arial"/>
      <family val="2"/>
    </font>
    <font>
      <b/>
      <i/>
      <sz val="9"/>
      <color indexed="9"/>
      <name val="Arial"/>
      <family val="2"/>
    </font>
    <font>
      <sz val="8"/>
      <color theme="2" tint="-0.499984740745262"/>
      <name val="Arial"/>
      <family val="2"/>
    </font>
    <font>
      <sz val="10"/>
      <name val="Wingdings"/>
      <charset val="2"/>
    </font>
    <font>
      <b/>
      <i/>
      <sz val="10"/>
      <color rgb="FFFFFFFF"/>
      <name val="Arial"/>
      <family val="2"/>
    </font>
    <font>
      <b/>
      <sz val="10"/>
      <color rgb="FFFFFFFF"/>
      <name val="Wingdings"/>
      <charset val="2"/>
    </font>
    <font>
      <b/>
      <sz val="8"/>
      <color theme="0"/>
      <name val="Arial"/>
      <family val="2"/>
    </font>
    <font>
      <b/>
      <i/>
      <sz val="8"/>
      <color theme="9" tint="-0.499984740745262"/>
      <name val="Arial"/>
      <family val="2"/>
    </font>
    <font>
      <i/>
      <sz val="8"/>
      <color indexed="63"/>
      <name val="Arial"/>
      <family val="2"/>
    </font>
  </fonts>
  <fills count="65">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17"/>
        <bgColor indexed="64"/>
      </patternFill>
    </fill>
    <fill>
      <patternFill patternType="solid">
        <fgColor indexed="42"/>
        <bgColor indexed="64"/>
      </patternFill>
    </fill>
    <fill>
      <patternFill patternType="solid">
        <fgColor indexed="8"/>
        <bgColor indexed="64"/>
      </patternFill>
    </fill>
    <fill>
      <patternFill patternType="solid">
        <fgColor indexed="43"/>
        <bgColor indexed="64"/>
      </patternFill>
    </fill>
    <fill>
      <patternFill patternType="solid">
        <fgColor indexed="41"/>
        <bgColor indexed="64"/>
      </patternFill>
    </fill>
    <fill>
      <patternFill patternType="solid">
        <fgColor indexed="12"/>
        <bgColor indexed="64"/>
      </patternFill>
    </fill>
    <fill>
      <patternFill patternType="solid">
        <fgColor indexed="10"/>
        <bgColor indexed="64"/>
      </patternFill>
    </fill>
    <fill>
      <patternFill patternType="solid">
        <fgColor indexed="13"/>
        <bgColor indexed="64"/>
      </patternFill>
    </fill>
    <fill>
      <patternFill patternType="solid">
        <fgColor indexed="45"/>
        <bgColor indexed="64"/>
      </patternFill>
    </fill>
    <fill>
      <patternFill patternType="solid">
        <fgColor indexed="23"/>
        <bgColor indexed="64"/>
      </patternFill>
    </fill>
    <fill>
      <patternFill patternType="solid">
        <fgColor indexed="63"/>
        <bgColor indexed="64"/>
      </patternFill>
    </fill>
    <fill>
      <patternFill patternType="solid">
        <fgColor indexed="44"/>
        <bgColor indexed="64"/>
      </patternFill>
    </fill>
    <fill>
      <patternFill patternType="solid">
        <fgColor indexed="48"/>
        <bgColor indexed="64"/>
      </patternFill>
    </fill>
    <fill>
      <patternFill patternType="gray0625">
        <bgColor indexed="12"/>
      </patternFill>
    </fill>
    <fill>
      <patternFill patternType="gray0625">
        <bgColor indexed="55"/>
      </patternFill>
    </fill>
    <fill>
      <patternFill patternType="gray0625">
        <bgColor indexed="42"/>
      </patternFill>
    </fill>
    <fill>
      <patternFill patternType="gray0625"/>
    </fill>
    <fill>
      <patternFill patternType="gray0625">
        <bgColor indexed="23"/>
      </patternFill>
    </fill>
    <fill>
      <patternFill patternType="solid">
        <fgColor indexed="16"/>
        <bgColor indexed="64"/>
      </patternFill>
    </fill>
    <fill>
      <patternFill patternType="solid">
        <fgColor indexed="53"/>
        <bgColor indexed="64"/>
      </patternFill>
    </fill>
    <fill>
      <patternFill patternType="solid">
        <fgColor indexed="49"/>
        <bgColor indexed="64"/>
      </patternFill>
    </fill>
    <fill>
      <patternFill patternType="gray0625">
        <bgColor indexed="43"/>
      </patternFill>
    </fill>
    <fill>
      <patternFill patternType="solid">
        <fgColor indexed="51"/>
        <bgColor indexed="64"/>
      </patternFill>
    </fill>
    <fill>
      <patternFill patternType="solid">
        <fgColor indexed="15"/>
        <bgColor indexed="64"/>
      </patternFill>
    </fill>
    <fill>
      <patternFill patternType="solid">
        <fgColor indexed="11"/>
        <bgColor indexed="64"/>
      </patternFill>
    </fill>
    <fill>
      <patternFill patternType="solid">
        <fgColor indexed="57"/>
        <bgColor indexed="64"/>
      </patternFill>
    </fill>
    <fill>
      <patternFill patternType="darkTrellis">
        <fgColor indexed="17"/>
        <bgColor indexed="11"/>
      </patternFill>
    </fill>
    <fill>
      <patternFill patternType="solid">
        <fgColor theme="1"/>
        <bgColor indexed="64"/>
      </patternFill>
    </fill>
    <fill>
      <patternFill patternType="solid">
        <fgColor theme="7" tint="-0.249977111117893"/>
        <bgColor indexed="64"/>
      </patternFill>
    </fill>
    <fill>
      <patternFill patternType="solid">
        <fgColor rgb="FFFF3300"/>
        <bgColor indexed="64"/>
      </patternFill>
    </fill>
    <fill>
      <patternFill patternType="solid">
        <fgColor rgb="FF92D050"/>
        <bgColor indexed="64"/>
      </patternFill>
    </fill>
    <fill>
      <patternFill patternType="solid">
        <fgColor rgb="FFC00000"/>
        <bgColor indexed="64"/>
      </patternFill>
    </fill>
    <fill>
      <patternFill patternType="solid">
        <fgColor rgb="FFFF0000"/>
        <bgColor indexed="64"/>
      </patternFill>
    </fill>
    <fill>
      <patternFill patternType="solid">
        <fgColor rgb="FFFF6600"/>
        <bgColor indexed="64"/>
      </patternFill>
    </fill>
    <fill>
      <patternFill patternType="solid">
        <fgColor rgb="FFFF9933"/>
        <bgColor indexed="64"/>
      </patternFill>
    </fill>
    <fill>
      <patternFill patternType="solid">
        <fgColor theme="5"/>
        <bgColor indexed="64"/>
      </patternFill>
    </fill>
    <fill>
      <patternFill patternType="solid">
        <fgColor theme="5" tint="-0.249977111117893"/>
        <bgColor indexed="64"/>
      </patternFill>
    </fill>
    <fill>
      <patternFill patternType="solid">
        <fgColor rgb="FF002060"/>
        <bgColor indexed="64"/>
      </patternFill>
    </fill>
    <fill>
      <patternFill patternType="solid">
        <fgColor rgb="FF00B0F0"/>
        <bgColor indexed="64"/>
      </patternFill>
    </fill>
    <fill>
      <patternFill patternType="solid">
        <fgColor rgb="FF00B050"/>
        <bgColor indexed="64"/>
      </patternFill>
    </fill>
    <fill>
      <patternFill patternType="solid">
        <fgColor theme="2"/>
        <bgColor indexed="64"/>
      </patternFill>
    </fill>
    <fill>
      <patternFill patternType="solid">
        <fgColor rgb="FFFFC000"/>
        <bgColor indexed="64"/>
      </patternFill>
    </fill>
    <fill>
      <patternFill patternType="solid">
        <fgColor rgb="FFFFC000"/>
        <bgColor rgb="FFFF9933"/>
      </patternFill>
    </fill>
    <fill>
      <patternFill patternType="solid">
        <fgColor theme="1" tint="0.34998626667073579"/>
        <bgColor indexed="64"/>
      </patternFill>
    </fill>
    <fill>
      <patternFill patternType="solid">
        <fgColor rgb="FFFFFF00"/>
        <bgColor indexed="64"/>
      </patternFill>
    </fill>
    <fill>
      <patternFill patternType="solid">
        <fgColor rgb="FF37CBFF"/>
        <bgColor indexed="64"/>
      </patternFill>
    </fill>
    <fill>
      <patternFill patternType="solid">
        <fgColor rgb="FF0000FF"/>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5" tint="-0.499984740745262"/>
        <bgColor indexed="64"/>
      </patternFill>
    </fill>
    <fill>
      <patternFill patternType="solid">
        <fgColor rgb="FFCCFFFF"/>
        <bgColor indexed="64"/>
      </patternFill>
    </fill>
    <fill>
      <patternFill patternType="solid">
        <fgColor rgb="FF540000"/>
        <bgColor indexed="64"/>
      </patternFill>
    </fill>
    <fill>
      <patternFill patternType="solid">
        <fgColor rgb="FF0070C0"/>
        <bgColor indexed="64"/>
      </patternFill>
    </fill>
    <fill>
      <patternFill patternType="solid">
        <fgColor rgb="FF005EA4"/>
        <bgColor indexed="64"/>
      </patternFill>
    </fill>
    <fill>
      <patternFill patternType="solid">
        <fgColor rgb="FF0083E6"/>
        <bgColor indexed="64"/>
      </patternFill>
    </fill>
    <fill>
      <patternFill patternType="solid">
        <fgColor theme="8" tint="-0.249977111117893"/>
        <bgColor indexed="64"/>
      </patternFill>
    </fill>
    <fill>
      <patternFill patternType="solid">
        <fgColor theme="4" tint="0.59999389629810485"/>
        <bgColor indexed="64"/>
      </patternFill>
    </fill>
    <fill>
      <patternFill patternType="solid">
        <fgColor theme="9" tint="-0.499984740745262"/>
        <bgColor indexed="64"/>
      </patternFill>
    </fill>
    <fill>
      <patternFill patternType="solid">
        <fgColor rgb="FFFF2D2D"/>
        <bgColor indexed="64"/>
      </patternFill>
    </fill>
    <fill>
      <patternFill patternType="solid">
        <fgColor theme="7" tint="0.39997558519241921"/>
        <bgColor indexed="64"/>
      </patternFill>
    </fill>
    <fill>
      <patternFill patternType="solid">
        <fgColor rgb="FFFA5F00"/>
        <bgColor indexed="64"/>
      </patternFill>
    </fill>
  </fills>
  <borders count="20">
    <border>
      <left/>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2">
    <xf numFmtId="0" fontId="0" fillId="0" borderId="0"/>
    <xf numFmtId="0" fontId="2" fillId="0" borderId="0" applyNumberFormat="0" applyFill="0" applyBorder="0" applyAlignment="0" applyProtection="0">
      <alignment vertical="top"/>
      <protection locked="0"/>
    </xf>
  </cellStyleXfs>
  <cellXfs count="331">
    <xf numFmtId="0" fontId="0" fillId="0" borderId="0" xfId="0"/>
    <xf numFmtId="0" fontId="4" fillId="0" borderId="1" xfId="0" applyFont="1" applyBorder="1" applyAlignment="1">
      <alignment horizontal="center"/>
    </xf>
    <xf numFmtId="0" fontId="4" fillId="2" borderId="1" xfId="0" applyFont="1" applyFill="1" applyBorder="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164" fontId="6" fillId="2" borderId="6" xfId="0" applyNumberFormat="1" applyFont="1" applyFill="1" applyBorder="1" applyAlignment="1">
      <alignment horizontal="left"/>
    </xf>
    <xf numFmtId="0" fontId="6" fillId="0" borderId="7" xfId="0" applyFont="1" applyBorder="1" applyAlignment="1">
      <alignment horizontal="center"/>
    </xf>
    <xf numFmtId="0" fontId="6" fillId="4" borderId="8" xfId="0" applyFont="1" applyFill="1" applyBorder="1" applyAlignment="1">
      <alignment horizontal="center"/>
    </xf>
    <xf numFmtId="0" fontId="6" fillId="2" borderId="7" xfId="0" applyFont="1" applyFill="1" applyBorder="1" applyAlignment="1">
      <alignment horizontal="center"/>
    </xf>
    <xf numFmtId="0" fontId="6" fillId="2" borderId="8" xfId="0" applyFont="1" applyFill="1" applyBorder="1" applyAlignment="1">
      <alignment horizontal="center"/>
    </xf>
    <xf numFmtId="0" fontId="6" fillId="0" borderId="8" xfId="0" applyFont="1" applyBorder="1" applyAlignment="1">
      <alignment horizontal="center"/>
    </xf>
    <xf numFmtId="164" fontId="5" fillId="2" borderId="6" xfId="0" applyNumberFormat="1" applyFont="1" applyFill="1" applyBorder="1" applyAlignment="1">
      <alignment horizontal="left"/>
    </xf>
    <xf numFmtId="0" fontId="6" fillId="5" borderId="8" xfId="0" applyFont="1" applyFill="1" applyBorder="1" applyAlignment="1">
      <alignment horizontal="center"/>
    </xf>
    <xf numFmtId="0" fontId="3" fillId="6" borderId="9" xfId="0" applyFont="1" applyFill="1" applyBorder="1"/>
    <xf numFmtId="0" fontId="7" fillId="6" borderId="10" xfId="0" applyFont="1" applyFill="1" applyBorder="1"/>
    <xf numFmtId="0" fontId="8" fillId="6" borderId="11" xfId="0" applyFont="1" applyFill="1" applyBorder="1"/>
    <xf numFmtId="0" fontId="6" fillId="3" borderId="8" xfId="0" applyFont="1" applyFill="1" applyBorder="1" applyAlignment="1">
      <alignment horizontal="center"/>
    </xf>
    <xf numFmtId="0" fontId="4" fillId="7" borderId="1" xfId="0" applyFont="1" applyFill="1" applyBorder="1" applyAlignment="1">
      <alignment horizontal="center"/>
    </xf>
    <xf numFmtId="0" fontId="6" fillId="7" borderId="7" xfId="0" applyFont="1" applyFill="1" applyBorder="1" applyAlignment="1">
      <alignment horizontal="center"/>
    </xf>
    <xf numFmtId="0" fontId="6" fillId="7" borderId="8" xfId="0" applyFont="1" applyFill="1" applyBorder="1" applyAlignment="1">
      <alignment horizontal="center"/>
    </xf>
    <xf numFmtId="0" fontId="4" fillId="7" borderId="8" xfId="0" applyFont="1" applyFill="1" applyBorder="1" applyAlignment="1">
      <alignment horizontal="center"/>
    </xf>
    <xf numFmtId="0" fontId="6" fillId="8" borderId="7" xfId="0" applyFont="1" applyFill="1" applyBorder="1" applyAlignment="1">
      <alignment horizontal="center"/>
    </xf>
    <xf numFmtId="0" fontId="6" fillId="8" borderId="8" xfId="0" applyFont="1" applyFill="1" applyBorder="1" applyAlignment="1">
      <alignment horizontal="center"/>
    </xf>
    <xf numFmtId="0" fontId="4" fillId="8" borderId="1" xfId="0" applyFont="1" applyFill="1" applyBorder="1" applyAlignment="1">
      <alignment horizontal="center"/>
    </xf>
    <xf numFmtId="0" fontId="6" fillId="4" borderId="7" xfId="0" applyFont="1" applyFill="1" applyBorder="1" applyAlignment="1">
      <alignment horizontal="center"/>
    </xf>
    <xf numFmtId="0" fontId="4" fillId="4" borderId="1" xfId="0" applyFont="1" applyFill="1" applyBorder="1" applyAlignment="1">
      <alignment horizontal="center"/>
    </xf>
    <xf numFmtId="0" fontId="6" fillId="5" borderId="12" xfId="0" applyFont="1" applyFill="1" applyBorder="1" applyAlignment="1">
      <alignment horizontal="center"/>
    </xf>
    <xf numFmtId="0" fontId="6" fillId="0" borderId="1" xfId="0" applyFont="1" applyBorder="1" applyAlignment="1">
      <alignment horizontal="center"/>
    </xf>
    <xf numFmtId="0" fontId="12" fillId="9" borderId="7" xfId="0" applyFont="1" applyFill="1" applyBorder="1" applyAlignment="1">
      <alignment horizontal="center"/>
    </xf>
    <xf numFmtId="20" fontId="12" fillId="9" borderId="7" xfId="0" applyNumberFormat="1" applyFont="1" applyFill="1" applyBorder="1" applyAlignment="1">
      <alignment horizontal="center"/>
    </xf>
    <xf numFmtId="0" fontId="6" fillId="10" borderId="7" xfId="0" applyFont="1" applyFill="1" applyBorder="1" applyAlignment="1">
      <alignment horizontal="center"/>
    </xf>
    <xf numFmtId="0" fontId="6" fillId="11" borderId="7" xfId="0" applyFont="1" applyFill="1" applyBorder="1" applyAlignment="1">
      <alignment horizontal="center"/>
    </xf>
    <xf numFmtId="0" fontId="6" fillId="12" borderId="7" xfId="0" applyFont="1" applyFill="1" applyBorder="1" applyAlignment="1">
      <alignment horizontal="center"/>
    </xf>
    <xf numFmtId="0" fontId="6" fillId="12" borderId="8" xfId="0" applyFont="1" applyFill="1" applyBorder="1" applyAlignment="1">
      <alignment horizontal="center"/>
    </xf>
    <xf numFmtId="0" fontId="4" fillId="12" borderId="1" xfId="0" applyFont="1" applyFill="1" applyBorder="1" applyAlignment="1">
      <alignment horizontal="center"/>
    </xf>
    <xf numFmtId="0" fontId="4" fillId="12" borderId="8" xfId="0" applyFont="1" applyFill="1" applyBorder="1" applyAlignment="1">
      <alignment horizontal="center"/>
    </xf>
    <xf numFmtId="0" fontId="6" fillId="12" borderId="12" xfId="0" applyFont="1" applyFill="1" applyBorder="1" applyAlignment="1">
      <alignment horizontal="center"/>
    </xf>
    <xf numFmtId="0" fontId="6" fillId="12" borderId="13" xfId="0" applyFont="1" applyFill="1" applyBorder="1" applyAlignment="1">
      <alignment horizontal="center"/>
    </xf>
    <xf numFmtId="0" fontId="6" fillId="4" borderId="12" xfId="0" applyFont="1" applyFill="1" applyBorder="1" applyAlignment="1">
      <alignment horizontal="center"/>
    </xf>
    <xf numFmtId="0" fontId="2" fillId="6" borderId="9" xfId="1" applyFill="1" applyBorder="1" applyAlignment="1" applyProtection="1"/>
    <xf numFmtId="49" fontId="6" fillId="10" borderId="12" xfId="0" applyNumberFormat="1" applyFont="1" applyFill="1" applyBorder="1" applyAlignment="1">
      <alignment horizontal="center"/>
    </xf>
    <xf numFmtId="49" fontId="6" fillId="0" borderId="8" xfId="0" applyNumberFormat="1" applyFont="1" applyBorder="1" applyAlignment="1">
      <alignment horizontal="center"/>
    </xf>
    <xf numFmtId="49" fontId="6" fillId="0" borderId="12" xfId="0" applyNumberFormat="1" applyFont="1" applyBorder="1" applyAlignment="1">
      <alignment horizontal="center"/>
    </xf>
    <xf numFmtId="0" fontId="6" fillId="3" borderId="7" xfId="0" applyFont="1" applyFill="1" applyBorder="1" applyAlignment="1">
      <alignment horizontal="center"/>
    </xf>
    <xf numFmtId="0" fontId="4" fillId="3" borderId="1" xfId="0" applyFont="1" applyFill="1" applyBorder="1" applyAlignment="1">
      <alignment horizontal="center"/>
    </xf>
    <xf numFmtId="0" fontId="12" fillId="3" borderId="7" xfId="0" applyFont="1" applyFill="1" applyBorder="1" applyAlignment="1">
      <alignment horizontal="center"/>
    </xf>
    <xf numFmtId="0" fontId="6" fillId="13" borderId="8" xfId="0" applyFont="1" applyFill="1" applyBorder="1" applyAlignment="1">
      <alignment horizontal="center"/>
    </xf>
    <xf numFmtId="0" fontId="4" fillId="13" borderId="1" xfId="0" applyFont="1" applyFill="1" applyBorder="1" applyAlignment="1">
      <alignment horizontal="center"/>
    </xf>
    <xf numFmtId="164" fontId="6" fillId="13" borderId="6" xfId="0" applyNumberFormat="1" applyFont="1" applyFill="1" applyBorder="1" applyAlignment="1">
      <alignment horizontal="left"/>
    </xf>
    <xf numFmtId="0" fontId="6" fillId="3" borderId="12" xfId="0" applyFont="1" applyFill="1" applyBorder="1" applyAlignment="1">
      <alignment horizontal="center"/>
    </xf>
    <xf numFmtId="0" fontId="10" fillId="6" borderId="9" xfId="0" applyFont="1" applyFill="1" applyBorder="1"/>
    <xf numFmtId="0" fontId="13" fillId="6" borderId="10" xfId="0" applyFont="1" applyFill="1" applyBorder="1"/>
    <xf numFmtId="0" fontId="6" fillId="3" borderId="13" xfId="0" applyFont="1" applyFill="1" applyBorder="1" applyAlignment="1">
      <alignment horizontal="center"/>
    </xf>
    <xf numFmtId="20" fontId="12" fillId="3" borderId="7" xfId="0" applyNumberFormat="1" applyFont="1" applyFill="1" applyBorder="1" applyAlignment="1">
      <alignment horizontal="center"/>
    </xf>
    <xf numFmtId="49" fontId="6" fillId="3" borderId="12" xfId="0" applyNumberFormat="1" applyFont="1" applyFill="1" applyBorder="1" applyAlignment="1">
      <alignment horizontal="center"/>
    </xf>
    <xf numFmtId="49" fontId="6" fillId="13" borderId="8" xfId="0" applyNumberFormat="1" applyFont="1" applyFill="1" applyBorder="1" applyAlignment="1">
      <alignment horizontal="center"/>
    </xf>
    <xf numFmtId="0" fontId="6" fillId="13" borderId="7" xfId="0" applyFont="1" applyFill="1" applyBorder="1" applyAlignment="1">
      <alignment horizontal="center"/>
    </xf>
    <xf numFmtId="164" fontId="14" fillId="2" borderId="6" xfId="0" applyNumberFormat="1" applyFont="1" applyFill="1" applyBorder="1" applyAlignment="1">
      <alignment horizontal="left"/>
    </xf>
    <xf numFmtId="164" fontId="15" fillId="2" borderId="6" xfId="0" applyNumberFormat="1" applyFont="1" applyFill="1" applyBorder="1" applyAlignment="1">
      <alignment horizontal="left"/>
    </xf>
    <xf numFmtId="0" fontId="6" fillId="14" borderId="7" xfId="0" applyFont="1" applyFill="1" applyBorder="1" applyAlignment="1">
      <alignment horizontal="center"/>
    </xf>
    <xf numFmtId="0" fontId="6" fillId="14" borderId="8" xfId="0" applyFont="1" applyFill="1" applyBorder="1" applyAlignment="1">
      <alignment horizontal="center"/>
    </xf>
    <xf numFmtId="0" fontId="4" fillId="14" borderId="1" xfId="0" applyFont="1" applyFill="1" applyBorder="1" applyAlignment="1">
      <alignment horizontal="center"/>
    </xf>
    <xf numFmtId="0" fontId="16" fillId="14" borderId="1" xfId="0" applyFont="1" applyFill="1" applyBorder="1" applyAlignment="1">
      <alignment horizontal="center"/>
    </xf>
    <xf numFmtId="0" fontId="17" fillId="0" borderId="1" xfId="0" applyFont="1" applyBorder="1" applyAlignment="1">
      <alignment horizontal="center"/>
    </xf>
    <xf numFmtId="0" fontId="6" fillId="5" borderId="7" xfId="0" applyFont="1" applyFill="1" applyBorder="1" applyAlignment="1">
      <alignment horizontal="center"/>
    </xf>
    <xf numFmtId="164" fontId="18" fillId="2" borderId="6" xfId="0" applyNumberFormat="1" applyFont="1" applyFill="1" applyBorder="1" applyAlignment="1">
      <alignment horizontal="left"/>
    </xf>
    <xf numFmtId="0" fontId="4" fillId="8" borderId="14" xfId="0" applyFont="1" applyFill="1" applyBorder="1" applyAlignment="1">
      <alignment horizontal="center"/>
    </xf>
    <xf numFmtId="0" fontId="17" fillId="3" borderId="1" xfId="0" applyFont="1" applyFill="1" applyBorder="1" applyAlignment="1">
      <alignment horizontal="center"/>
    </xf>
    <xf numFmtId="0" fontId="6" fillId="15" borderId="7" xfId="0" applyFont="1" applyFill="1" applyBorder="1" applyAlignment="1">
      <alignment horizontal="center"/>
    </xf>
    <xf numFmtId="0" fontId="4" fillId="15" borderId="14" xfId="0" applyFont="1" applyFill="1" applyBorder="1" applyAlignment="1">
      <alignment horizontal="center"/>
    </xf>
    <xf numFmtId="0" fontId="12" fillId="3" borderId="8" xfId="0" applyFont="1" applyFill="1" applyBorder="1" applyAlignment="1">
      <alignment horizontal="center"/>
    </xf>
    <xf numFmtId="0" fontId="20" fillId="3" borderId="1" xfId="0" applyFont="1" applyFill="1" applyBorder="1" applyAlignment="1">
      <alignment horizontal="center"/>
    </xf>
    <xf numFmtId="0" fontId="12" fillId="14" borderId="8" xfId="0" applyFont="1" applyFill="1" applyBorder="1" applyAlignment="1">
      <alignment horizontal="center"/>
    </xf>
    <xf numFmtId="0" fontId="12" fillId="8" borderId="7" xfId="0" applyFont="1" applyFill="1" applyBorder="1" applyAlignment="1">
      <alignment horizontal="center"/>
    </xf>
    <xf numFmtId="0" fontId="20" fillId="8" borderId="14" xfId="0" applyFont="1" applyFill="1" applyBorder="1" applyAlignment="1">
      <alignment horizontal="center"/>
    </xf>
    <xf numFmtId="49" fontId="6" fillId="4" borderId="12" xfId="0" applyNumberFormat="1" applyFont="1" applyFill="1" applyBorder="1" applyAlignment="1">
      <alignment horizontal="center"/>
    </xf>
    <xf numFmtId="0" fontId="12" fillId="14" borderId="7" xfId="0" applyFont="1" applyFill="1" applyBorder="1" applyAlignment="1">
      <alignment horizontal="center"/>
    </xf>
    <xf numFmtId="0" fontId="22" fillId="0" borderId="1" xfId="0" applyFont="1" applyBorder="1" applyAlignment="1">
      <alignment horizontal="center"/>
    </xf>
    <xf numFmtId="0" fontId="12" fillId="16" borderId="7" xfId="0" applyFont="1" applyFill="1" applyBorder="1" applyAlignment="1">
      <alignment horizontal="center"/>
    </xf>
    <xf numFmtId="0" fontId="20" fillId="16" borderId="14" xfId="0" applyFont="1" applyFill="1" applyBorder="1" applyAlignment="1">
      <alignment horizontal="center"/>
    </xf>
    <xf numFmtId="0" fontId="12" fillId="16" borderId="8" xfId="0" applyFont="1" applyFill="1" applyBorder="1" applyAlignment="1">
      <alignment horizontal="center"/>
    </xf>
    <xf numFmtId="0" fontId="20" fillId="16" borderId="1" xfId="0" applyFont="1" applyFill="1" applyBorder="1" applyAlignment="1">
      <alignment horizontal="center"/>
    </xf>
    <xf numFmtId="164" fontId="15" fillId="13" borderId="6" xfId="0" applyNumberFormat="1" applyFont="1" applyFill="1" applyBorder="1" applyAlignment="1">
      <alignment horizontal="left"/>
    </xf>
    <xf numFmtId="165" fontId="6" fillId="3" borderId="8" xfId="0" applyNumberFormat="1" applyFont="1" applyFill="1" applyBorder="1" applyAlignment="1">
      <alignment horizontal="center"/>
    </xf>
    <xf numFmtId="165" fontId="12" fillId="8" borderId="7" xfId="0" applyNumberFormat="1" applyFont="1" applyFill="1" applyBorder="1" applyAlignment="1">
      <alignment horizontal="center"/>
    </xf>
    <xf numFmtId="165" fontId="6" fillId="7" borderId="8" xfId="0" applyNumberFormat="1" applyFont="1" applyFill="1" applyBorder="1" applyAlignment="1">
      <alignment horizontal="center"/>
    </xf>
    <xf numFmtId="165" fontId="12" fillId="16" borderId="8" xfId="0" applyNumberFormat="1" applyFont="1" applyFill="1" applyBorder="1" applyAlignment="1">
      <alignment horizontal="center"/>
    </xf>
    <xf numFmtId="165" fontId="5" fillId="3" borderId="4" xfId="0" applyNumberFormat="1" applyFont="1" applyFill="1" applyBorder="1" applyAlignment="1">
      <alignment horizontal="center"/>
    </xf>
    <xf numFmtId="165" fontId="6" fillId="14" borderId="8" xfId="0" applyNumberFormat="1" applyFont="1" applyFill="1" applyBorder="1" applyAlignment="1">
      <alignment horizontal="center"/>
    </xf>
    <xf numFmtId="165" fontId="4" fillId="7" borderId="8" xfId="0" applyNumberFormat="1" applyFont="1" applyFill="1" applyBorder="1" applyAlignment="1">
      <alignment horizontal="center"/>
    </xf>
    <xf numFmtId="0" fontId="12" fillId="17" borderId="7" xfId="0" applyFont="1" applyFill="1" applyBorder="1" applyAlignment="1">
      <alignment horizontal="center"/>
    </xf>
    <xf numFmtId="0" fontId="16" fillId="17" borderId="7" xfId="0" applyFont="1" applyFill="1" applyBorder="1" applyAlignment="1">
      <alignment horizontal="center"/>
    </xf>
    <xf numFmtId="165" fontId="6" fillId="18" borderId="8" xfId="0" applyNumberFormat="1" applyFont="1" applyFill="1" applyBorder="1" applyAlignment="1">
      <alignment horizontal="center"/>
    </xf>
    <xf numFmtId="0" fontId="6" fillId="19" borderId="8" xfId="0" applyFont="1" applyFill="1" applyBorder="1" applyAlignment="1">
      <alignment horizontal="center"/>
    </xf>
    <xf numFmtId="0" fontId="17" fillId="20" borderId="1" xfId="0" applyFont="1" applyFill="1" applyBorder="1" applyAlignment="1">
      <alignment horizontal="center"/>
    </xf>
    <xf numFmtId="0" fontId="12" fillId="13" borderId="8" xfId="0" applyFont="1" applyFill="1" applyBorder="1" applyAlignment="1">
      <alignment horizontal="center"/>
    </xf>
    <xf numFmtId="0" fontId="12" fillId="13" borderId="15" xfId="0" applyFont="1" applyFill="1" applyBorder="1" applyAlignment="1">
      <alignment horizontal="center"/>
    </xf>
    <xf numFmtId="165" fontId="6" fillId="13" borderId="15" xfId="0" applyNumberFormat="1" applyFont="1" applyFill="1" applyBorder="1" applyAlignment="1">
      <alignment horizontal="center"/>
    </xf>
    <xf numFmtId="0" fontId="6" fillId="13" borderId="15" xfId="0" applyFont="1" applyFill="1" applyBorder="1" applyAlignment="1">
      <alignment horizontal="center"/>
    </xf>
    <xf numFmtId="165" fontId="6" fillId="21" borderId="15" xfId="0" applyNumberFormat="1" applyFont="1" applyFill="1" applyBorder="1" applyAlignment="1">
      <alignment horizontal="center"/>
    </xf>
    <xf numFmtId="49" fontId="4" fillId="0" borderId="1" xfId="0" applyNumberFormat="1" applyFont="1" applyBorder="1" applyAlignment="1">
      <alignment horizontal="center"/>
    </xf>
    <xf numFmtId="49" fontId="4" fillId="3" borderId="1" xfId="0" applyNumberFormat="1" applyFont="1" applyFill="1" applyBorder="1" applyAlignment="1">
      <alignment horizontal="center"/>
    </xf>
    <xf numFmtId="49" fontId="6" fillId="0" borderId="1" xfId="0" applyNumberFormat="1" applyFont="1" applyBorder="1" applyAlignment="1">
      <alignment horizontal="center"/>
    </xf>
    <xf numFmtId="49" fontId="7" fillId="6" borderId="10" xfId="0" applyNumberFormat="1" applyFont="1" applyFill="1" applyBorder="1"/>
    <xf numFmtId="49" fontId="5" fillId="3" borderId="5" xfId="0" applyNumberFormat="1" applyFont="1" applyFill="1" applyBorder="1" applyAlignment="1">
      <alignment horizontal="center"/>
    </xf>
    <xf numFmtId="49" fontId="20" fillId="22" borderId="1" xfId="0" applyNumberFormat="1" applyFont="1" applyFill="1" applyBorder="1" applyAlignment="1">
      <alignment horizontal="center"/>
    </xf>
    <xf numFmtId="49" fontId="20" fillId="14" borderId="1" xfId="0" applyNumberFormat="1" applyFont="1" applyFill="1" applyBorder="1" applyAlignment="1">
      <alignment horizontal="center"/>
    </xf>
    <xf numFmtId="49" fontId="20" fillId="3" borderId="1" xfId="0" applyNumberFormat="1" applyFont="1" applyFill="1" applyBorder="1" applyAlignment="1">
      <alignment horizontal="center"/>
    </xf>
    <xf numFmtId="165" fontId="12" fillId="14" borderId="8" xfId="0" applyNumberFormat="1" applyFont="1" applyFill="1" applyBorder="1" applyAlignment="1">
      <alignment horizontal="center"/>
    </xf>
    <xf numFmtId="49" fontId="6" fillId="23" borderId="12" xfId="0" applyNumberFormat="1" applyFont="1" applyFill="1" applyBorder="1" applyAlignment="1">
      <alignment horizontal="center"/>
    </xf>
    <xf numFmtId="0" fontId="6" fillId="24" borderId="7" xfId="0" applyFont="1" applyFill="1" applyBorder="1" applyAlignment="1">
      <alignment horizontal="center"/>
    </xf>
    <xf numFmtId="49" fontId="16" fillId="14" borderId="1" xfId="0" applyNumberFormat="1" applyFont="1" applyFill="1" applyBorder="1" applyAlignment="1">
      <alignment horizontal="center"/>
    </xf>
    <xf numFmtId="0" fontId="6" fillId="25" borderId="7" xfId="0" applyFont="1" applyFill="1" applyBorder="1" applyAlignment="1">
      <alignment horizontal="center"/>
    </xf>
    <xf numFmtId="0" fontId="6" fillId="26" borderId="7" xfId="0" applyFont="1" applyFill="1" applyBorder="1" applyAlignment="1">
      <alignment horizontal="center"/>
    </xf>
    <xf numFmtId="20" fontId="6" fillId="3" borderId="8" xfId="0" applyNumberFormat="1" applyFont="1" applyFill="1" applyBorder="1" applyAlignment="1">
      <alignment horizontal="center"/>
    </xf>
    <xf numFmtId="165" fontId="24" fillId="8" borderId="7" xfId="0" applyNumberFormat="1" applyFont="1" applyFill="1" applyBorder="1" applyAlignment="1">
      <alignment horizontal="center"/>
    </xf>
    <xf numFmtId="165" fontId="24" fillId="14" borderId="8" xfId="0" applyNumberFormat="1" applyFont="1" applyFill="1" applyBorder="1" applyAlignment="1">
      <alignment horizontal="center"/>
    </xf>
    <xf numFmtId="20" fontId="6" fillId="11" borderId="7" xfId="0" applyNumberFormat="1" applyFont="1" applyFill="1" applyBorder="1" applyAlignment="1">
      <alignment horizontal="center"/>
    </xf>
    <xf numFmtId="49" fontId="12" fillId="16" borderId="8" xfId="0" applyNumberFormat="1" applyFont="1" applyFill="1" applyBorder="1" applyAlignment="1">
      <alignment horizontal="center"/>
    </xf>
    <xf numFmtId="49" fontId="20" fillId="16" borderId="1" xfId="0" applyNumberFormat="1" applyFont="1" applyFill="1" applyBorder="1" applyAlignment="1">
      <alignment horizontal="center"/>
    </xf>
    <xf numFmtId="165" fontId="24" fillId="3" borderId="7" xfId="0" applyNumberFormat="1" applyFont="1" applyFill="1" applyBorder="1" applyAlignment="1">
      <alignment horizontal="center"/>
    </xf>
    <xf numFmtId="49" fontId="17" fillId="0" borderId="1" xfId="0" applyNumberFormat="1" applyFont="1" applyBorder="1" applyAlignment="1">
      <alignment horizontal="center"/>
    </xf>
    <xf numFmtId="0" fontId="5" fillId="11" borderId="7" xfId="0" applyFont="1" applyFill="1" applyBorder="1" applyAlignment="1">
      <alignment horizontal="center"/>
    </xf>
    <xf numFmtId="49" fontId="21" fillId="0" borderId="1" xfId="0" applyNumberFormat="1" applyFont="1" applyBorder="1" applyAlignment="1">
      <alignment horizontal="center"/>
    </xf>
    <xf numFmtId="49" fontId="6" fillId="8" borderId="8" xfId="0" applyNumberFormat="1" applyFont="1" applyFill="1" applyBorder="1" applyAlignment="1">
      <alignment horizontal="center"/>
    </xf>
    <xf numFmtId="49" fontId="17" fillId="8" borderId="1" xfId="0" applyNumberFormat="1" applyFont="1" applyFill="1" applyBorder="1" applyAlignment="1">
      <alignment horizontal="center"/>
    </xf>
    <xf numFmtId="0" fontId="6" fillId="27" borderId="7" xfId="0" applyFont="1" applyFill="1" applyBorder="1" applyAlignment="1">
      <alignment horizontal="center"/>
    </xf>
    <xf numFmtId="49" fontId="6" fillId="27" borderId="8" xfId="0" applyNumberFormat="1" applyFont="1" applyFill="1" applyBorder="1" applyAlignment="1">
      <alignment horizontal="center"/>
    </xf>
    <xf numFmtId="49" fontId="17" fillId="27" borderId="1" xfId="0" applyNumberFormat="1" applyFont="1" applyFill="1" applyBorder="1" applyAlignment="1">
      <alignment horizontal="center"/>
    </xf>
    <xf numFmtId="49" fontId="12" fillId="22" borderId="1" xfId="0" applyNumberFormat="1" applyFont="1" applyFill="1" applyBorder="1" applyAlignment="1">
      <alignment horizontal="center"/>
    </xf>
    <xf numFmtId="20" fontId="21" fillId="27" borderId="8" xfId="0" applyNumberFormat="1" applyFont="1" applyFill="1" applyBorder="1" applyAlignment="1">
      <alignment horizontal="center"/>
    </xf>
    <xf numFmtId="20" fontId="11" fillId="8" borderId="8" xfId="0" applyNumberFormat="1" applyFont="1" applyFill="1" applyBorder="1" applyAlignment="1">
      <alignment horizontal="center"/>
    </xf>
    <xf numFmtId="165" fontId="29" fillId="3" borderId="8" xfId="0" applyNumberFormat="1" applyFont="1" applyFill="1" applyBorder="1" applyAlignment="1">
      <alignment horizontal="center"/>
    </xf>
    <xf numFmtId="0" fontId="6" fillId="9" borderId="8" xfId="0" applyFont="1" applyFill="1" applyBorder="1" applyAlignment="1">
      <alignment horizontal="center"/>
    </xf>
    <xf numFmtId="20" fontId="30" fillId="9" borderId="8" xfId="0" applyNumberFormat="1" applyFont="1" applyFill="1" applyBorder="1" applyAlignment="1">
      <alignment horizontal="center"/>
    </xf>
    <xf numFmtId="49" fontId="20" fillId="9" borderId="1" xfId="0" applyNumberFormat="1" applyFont="1" applyFill="1" applyBorder="1" applyAlignment="1">
      <alignment horizontal="center"/>
    </xf>
    <xf numFmtId="20" fontId="31" fillId="8" borderId="7" xfId="0" applyNumberFormat="1" applyFont="1" applyFill="1" applyBorder="1" applyAlignment="1">
      <alignment horizontal="center"/>
    </xf>
    <xf numFmtId="165" fontId="32" fillId="7" borderId="8" xfId="0" applyNumberFormat="1" applyFont="1" applyFill="1" applyBorder="1" applyAlignment="1">
      <alignment horizontal="center"/>
    </xf>
    <xf numFmtId="0" fontId="6" fillId="28" borderId="8" xfId="0" applyFont="1" applyFill="1" applyBorder="1" applyAlignment="1">
      <alignment horizontal="center"/>
    </xf>
    <xf numFmtId="0" fontId="33" fillId="11" borderId="7" xfId="0" applyFont="1" applyFill="1" applyBorder="1" applyAlignment="1">
      <alignment horizontal="center"/>
    </xf>
    <xf numFmtId="0" fontId="6" fillId="23" borderId="7" xfId="0" applyFont="1" applyFill="1" applyBorder="1" applyAlignment="1">
      <alignment horizontal="center"/>
    </xf>
    <xf numFmtId="49" fontId="6" fillId="23" borderId="8" xfId="0" applyNumberFormat="1" applyFont="1" applyFill="1" applyBorder="1" applyAlignment="1">
      <alignment horizontal="center"/>
    </xf>
    <xf numFmtId="0" fontId="4" fillId="23" borderId="1" xfId="0" applyFont="1" applyFill="1" applyBorder="1" applyAlignment="1">
      <alignment horizontal="center"/>
    </xf>
    <xf numFmtId="20" fontId="31" fillId="8" borderId="8" xfId="0" applyNumberFormat="1" applyFont="1" applyFill="1" applyBorder="1" applyAlignment="1">
      <alignment horizontal="center"/>
    </xf>
    <xf numFmtId="0" fontId="7" fillId="6" borderId="9" xfId="0" applyFont="1" applyFill="1" applyBorder="1"/>
    <xf numFmtId="0" fontId="12" fillId="8" borderId="8" xfId="0" applyFont="1" applyFill="1" applyBorder="1" applyAlignment="1">
      <alignment horizontal="center"/>
    </xf>
    <xf numFmtId="0" fontId="12" fillId="8" borderId="15" xfId="0" applyFont="1" applyFill="1" applyBorder="1" applyAlignment="1">
      <alignment horizontal="center"/>
    </xf>
    <xf numFmtId="20" fontId="31" fillId="8" borderId="15" xfId="0" applyNumberFormat="1" applyFont="1" applyFill="1" applyBorder="1" applyAlignment="1">
      <alignment horizontal="center"/>
    </xf>
    <xf numFmtId="0" fontId="12" fillId="14" borderId="15" xfId="0" applyFont="1" applyFill="1" applyBorder="1" applyAlignment="1">
      <alignment horizontal="center"/>
    </xf>
    <xf numFmtId="165" fontId="24" fillId="14" borderId="15" xfId="0" applyNumberFormat="1" applyFont="1" applyFill="1" applyBorder="1" applyAlignment="1">
      <alignment horizontal="center"/>
    </xf>
    <xf numFmtId="0" fontId="12" fillId="14" borderId="16" xfId="0" applyFont="1" applyFill="1" applyBorder="1" applyAlignment="1">
      <alignment horizontal="center"/>
    </xf>
    <xf numFmtId="49" fontId="17" fillId="3" borderId="1" xfId="0" applyNumberFormat="1" applyFont="1" applyFill="1" applyBorder="1" applyAlignment="1">
      <alignment horizontal="center"/>
    </xf>
    <xf numFmtId="0" fontId="4" fillId="15" borderId="1" xfId="0" applyFont="1" applyFill="1" applyBorder="1" applyAlignment="1">
      <alignment horizontal="center"/>
    </xf>
    <xf numFmtId="49" fontId="6" fillId="29" borderId="12" xfId="0" applyNumberFormat="1" applyFont="1" applyFill="1" applyBorder="1" applyAlignment="1">
      <alignment horizontal="center"/>
    </xf>
    <xf numFmtId="0" fontId="6" fillId="30" borderId="8" xfId="0" applyFont="1" applyFill="1" applyBorder="1" applyAlignment="1">
      <alignment horizontal="center"/>
    </xf>
    <xf numFmtId="0" fontId="6" fillId="29" borderId="8" xfId="0" applyFont="1" applyFill="1" applyBorder="1" applyAlignment="1">
      <alignment horizontal="center"/>
    </xf>
    <xf numFmtId="165" fontId="29" fillId="14" borderId="15" xfId="0" applyNumberFormat="1" applyFont="1" applyFill="1" applyBorder="1" applyAlignment="1">
      <alignment horizontal="center"/>
    </xf>
    <xf numFmtId="0" fontId="12" fillId="14" borderId="1" xfId="0" applyFont="1" applyFill="1" applyBorder="1" applyAlignment="1">
      <alignment horizontal="center"/>
    </xf>
    <xf numFmtId="49" fontId="6" fillId="3" borderId="1" xfId="0" applyNumberFormat="1" applyFont="1" applyFill="1" applyBorder="1" applyAlignment="1">
      <alignment horizontal="center"/>
    </xf>
    <xf numFmtId="49" fontId="12" fillId="14" borderId="1" xfId="0" applyNumberFormat="1" applyFont="1" applyFill="1" applyBorder="1" applyAlignment="1">
      <alignment horizontal="center"/>
    </xf>
    <xf numFmtId="0" fontId="35" fillId="14" borderId="1" xfId="0" applyFont="1" applyFill="1" applyBorder="1" applyAlignment="1">
      <alignment horizontal="center"/>
    </xf>
    <xf numFmtId="49" fontId="6" fillId="3" borderId="8" xfId="0" applyNumberFormat="1" applyFont="1" applyFill="1" applyBorder="1" applyAlignment="1">
      <alignment horizontal="center"/>
    </xf>
    <xf numFmtId="49" fontId="20" fillId="4" borderId="1" xfId="0" applyNumberFormat="1" applyFont="1" applyFill="1" applyBorder="1" applyAlignment="1">
      <alignment horizontal="center"/>
    </xf>
    <xf numFmtId="0" fontId="4" fillId="29" borderId="7" xfId="0" applyFont="1" applyFill="1" applyBorder="1" applyAlignment="1">
      <alignment horizontal="center"/>
    </xf>
    <xf numFmtId="20" fontId="4" fillId="3" borderId="8" xfId="0" applyNumberFormat="1" applyFont="1" applyFill="1" applyBorder="1" applyAlignment="1">
      <alignment horizontal="center"/>
    </xf>
    <xf numFmtId="0" fontId="4" fillId="29" borderId="8" xfId="0" applyFont="1" applyFill="1" applyBorder="1" applyAlignment="1">
      <alignment horizontal="center"/>
    </xf>
    <xf numFmtId="165" fontId="6" fillId="3" borderId="15" xfId="0" applyNumberFormat="1" applyFont="1" applyFill="1" applyBorder="1" applyAlignment="1">
      <alignment horizontal="center"/>
    </xf>
    <xf numFmtId="165" fontId="6" fillId="3" borderId="12" xfId="0" applyNumberFormat="1" applyFont="1" applyFill="1" applyBorder="1" applyAlignment="1">
      <alignment horizontal="center"/>
    </xf>
    <xf numFmtId="165" fontId="6" fillId="3" borderId="1" xfId="0" applyNumberFormat="1" applyFont="1" applyFill="1" applyBorder="1" applyAlignment="1">
      <alignment horizontal="center"/>
    </xf>
    <xf numFmtId="0" fontId="2" fillId="31" borderId="0" xfId="1" applyFill="1" applyAlignment="1" applyProtection="1"/>
    <xf numFmtId="0" fontId="36" fillId="0" borderId="0" xfId="0" applyFont="1"/>
    <xf numFmtId="49" fontId="17" fillId="32" borderId="1" xfId="0" applyNumberFormat="1" applyFont="1" applyFill="1" applyBorder="1" applyAlignment="1">
      <alignment horizontal="center"/>
    </xf>
    <xf numFmtId="0" fontId="37" fillId="0" borderId="0" xfId="0" applyFont="1" applyAlignment="1">
      <alignment vertical="top" wrapText="1"/>
    </xf>
    <xf numFmtId="0" fontId="0" fillId="0" borderId="0" xfId="0"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37" fillId="0" borderId="0" xfId="0" applyFont="1" applyAlignment="1">
      <alignment horizontal="center" vertical="top" wrapText="1"/>
    </xf>
    <xf numFmtId="0" fontId="0" fillId="0" borderId="0" xfId="0" applyAlignment="1">
      <alignment horizontal="center" vertical="top" wrapText="1"/>
    </xf>
    <xf numFmtId="0" fontId="0" fillId="0" borderId="18" xfId="0" applyBorder="1" applyAlignment="1">
      <alignment horizontal="center" vertical="top" wrapText="1"/>
    </xf>
    <xf numFmtId="0" fontId="0" fillId="0" borderId="19" xfId="0" applyBorder="1" applyAlignment="1">
      <alignment horizontal="center" vertical="top" wrapText="1"/>
    </xf>
    <xf numFmtId="0" fontId="4" fillId="33" borderId="7" xfId="0" applyFont="1" applyFill="1" applyBorder="1" applyAlignment="1">
      <alignment horizontal="center"/>
    </xf>
    <xf numFmtId="49" fontId="6" fillId="34" borderId="8" xfId="0" applyNumberFormat="1" applyFont="1" applyFill="1" applyBorder="1" applyAlignment="1">
      <alignment horizontal="center"/>
    </xf>
    <xf numFmtId="49" fontId="38" fillId="35" borderId="1" xfId="0" applyNumberFormat="1" applyFont="1" applyFill="1" applyBorder="1" applyAlignment="1">
      <alignment horizontal="center"/>
    </xf>
    <xf numFmtId="49" fontId="40" fillId="35" borderId="1" xfId="0" applyNumberFormat="1" applyFont="1" applyFill="1" applyBorder="1" applyAlignment="1">
      <alignment horizontal="center"/>
    </xf>
    <xf numFmtId="49" fontId="20" fillId="4" borderId="14" xfId="0" applyNumberFormat="1" applyFont="1" applyFill="1" applyBorder="1" applyAlignment="1">
      <alignment horizontal="center"/>
    </xf>
    <xf numFmtId="20" fontId="6" fillId="3" borderId="7" xfId="0" applyNumberFormat="1" applyFont="1" applyFill="1" applyBorder="1" applyAlignment="1">
      <alignment horizontal="center"/>
    </xf>
    <xf numFmtId="0" fontId="6" fillId="32" borderId="7" xfId="0" applyFont="1" applyFill="1" applyBorder="1" applyAlignment="1">
      <alignment horizontal="center"/>
    </xf>
    <xf numFmtId="20" fontId="6" fillId="32" borderId="7" xfId="0" applyNumberFormat="1" applyFont="1" applyFill="1" applyBorder="1" applyAlignment="1">
      <alignment horizontal="center"/>
    </xf>
    <xf numFmtId="0" fontId="6" fillId="36" borderId="7" xfId="0" applyFont="1" applyFill="1" applyBorder="1" applyAlignment="1">
      <alignment horizontal="center"/>
    </xf>
    <xf numFmtId="0" fontId="6" fillId="37" borderId="7" xfId="0" applyFont="1" applyFill="1" applyBorder="1" applyAlignment="1">
      <alignment horizontal="center"/>
    </xf>
    <xf numFmtId="0" fontId="6" fillId="38" borderId="7" xfId="0" applyFont="1" applyFill="1" applyBorder="1" applyAlignment="1">
      <alignment horizontal="center"/>
    </xf>
    <xf numFmtId="0" fontId="11" fillId="7" borderId="7" xfId="0" applyFont="1" applyFill="1" applyBorder="1" applyAlignment="1">
      <alignment horizontal="center"/>
    </xf>
    <xf numFmtId="0" fontId="11" fillId="11" borderId="7" xfId="0" applyFont="1" applyFill="1" applyBorder="1" applyAlignment="1">
      <alignment horizontal="center"/>
    </xf>
    <xf numFmtId="0" fontId="4" fillId="39" borderId="1" xfId="0" applyFont="1" applyFill="1" applyBorder="1" applyAlignment="1">
      <alignment horizontal="center"/>
    </xf>
    <xf numFmtId="49" fontId="6" fillId="39" borderId="8" xfId="0" applyNumberFormat="1" applyFont="1" applyFill="1" applyBorder="1" applyAlignment="1">
      <alignment horizontal="center"/>
    </xf>
    <xf numFmtId="0" fontId="12" fillId="40" borderId="7" xfId="0" applyFont="1" applyFill="1" applyBorder="1" applyAlignment="1">
      <alignment horizontal="center"/>
    </xf>
    <xf numFmtId="20" fontId="6" fillId="40" borderId="8" xfId="0" applyNumberFormat="1" applyFont="1" applyFill="1" applyBorder="1" applyAlignment="1">
      <alignment horizontal="center"/>
    </xf>
    <xf numFmtId="0" fontId="6" fillId="40" borderId="8" xfId="0" applyFont="1" applyFill="1" applyBorder="1" applyAlignment="1">
      <alignment horizontal="center"/>
    </xf>
    <xf numFmtId="0" fontId="4" fillId="40" borderId="1" xfId="0" applyFont="1" applyFill="1" applyBorder="1" applyAlignment="1">
      <alignment horizontal="center"/>
    </xf>
    <xf numFmtId="0" fontId="12" fillId="41" borderId="7" xfId="0" applyFont="1" applyFill="1" applyBorder="1" applyAlignment="1">
      <alignment horizontal="center"/>
    </xf>
    <xf numFmtId="0" fontId="17" fillId="8" borderId="14" xfId="0" applyFont="1" applyFill="1" applyBorder="1" applyAlignment="1">
      <alignment horizontal="center"/>
    </xf>
    <xf numFmtId="0" fontId="43" fillId="42" borderId="7" xfId="0" applyFont="1" applyFill="1" applyBorder="1" applyAlignment="1">
      <alignment horizontal="center"/>
    </xf>
    <xf numFmtId="0" fontId="6" fillId="43" borderId="8" xfId="0" applyFont="1" applyFill="1" applyBorder="1" applyAlignment="1">
      <alignment horizontal="center"/>
    </xf>
    <xf numFmtId="0" fontId="12" fillId="42" borderId="7" xfId="0" applyFont="1" applyFill="1" applyBorder="1" applyAlignment="1">
      <alignment horizontal="center"/>
    </xf>
    <xf numFmtId="20" fontId="20" fillId="14" borderId="1" xfId="0" applyNumberFormat="1" applyFont="1" applyFill="1" applyBorder="1" applyAlignment="1">
      <alignment horizontal="center"/>
    </xf>
    <xf numFmtId="0" fontId="6" fillId="44" borderId="8" xfId="0" applyFont="1" applyFill="1" applyBorder="1" applyAlignment="1">
      <alignment horizontal="center"/>
    </xf>
    <xf numFmtId="0" fontId="6" fillId="45" borderId="8" xfId="0" applyFont="1" applyFill="1" applyBorder="1" applyAlignment="1">
      <alignment horizontal="center"/>
    </xf>
    <xf numFmtId="0" fontId="6" fillId="46" borderId="8" xfId="0" applyFont="1" applyFill="1" applyBorder="1" applyAlignment="1" applyProtection="1">
      <alignment horizontal="center"/>
      <protection locked="0"/>
    </xf>
    <xf numFmtId="49" fontId="4" fillId="45" borderId="1" xfId="0" applyNumberFormat="1" applyFont="1" applyFill="1" applyBorder="1" applyAlignment="1">
      <alignment horizontal="center"/>
    </xf>
    <xf numFmtId="20" fontId="5" fillId="47" borderId="15" xfId="0" applyNumberFormat="1" applyFont="1" applyFill="1" applyBorder="1" applyAlignment="1">
      <alignment horizontal="center"/>
    </xf>
    <xf numFmtId="0" fontId="45" fillId="31" borderId="9" xfId="0" applyFont="1" applyFill="1" applyBorder="1"/>
    <xf numFmtId="20" fontId="6" fillId="48" borderId="8" xfId="0" applyNumberFormat="1" applyFont="1" applyFill="1" applyBorder="1" applyAlignment="1">
      <alignment horizontal="center"/>
    </xf>
    <xf numFmtId="20" fontId="12" fillId="42" borderId="7" xfId="0" applyNumberFormat="1" applyFont="1" applyFill="1" applyBorder="1" applyAlignment="1">
      <alignment horizontal="center"/>
    </xf>
    <xf numFmtId="0" fontId="1" fillId="36" borderId="8" xfId="0" applyFont="1" applyFill="1" applyBorder="1" applyAlignment="1">
      <alignment horizontal="center"/>
    </xf>
    <xf numFmtId="20" fontId="12" fillId="37" borderId="7" xfId="0" applyNumberFormat="1" applyFont="1" applyFill="1" applyBorder="1" applyAlignment="1">
      <alignment horizontal="center"/>
    </xf>
    <xf numFmtId="0" fontId="1" fillId="44" borderId="8" xfId="0" applyFont="1" applyFill="1" applyBorder="1" applyAlignment="1">
      <alignment horizontal="center"/>
    </xf>
    <xf numFmtId="20" fontId="1" fillId="13" borderId="15" xfId="0" applyNumberFormat="1" applyFont="1" applyFill="1" applyBorder="1" applyAlignment="1">
      <alignment horizontal="center"/>
    </xf>
    <xf numFmtId="20" fontId="16" fillId="14" borderId="1" xfId="0" applyNumberFormat="1" applyFont="1" applyFill="1" applyBorder="1" applyAlignment="1">
      <alignment horizontal="center"/>
    </xf>
    <xf numFmtId="165" fontId="5" fillId="47" borderId="15" xfId="0" applyNumberFormat="1" applyFont="1" applyFill="1" applyBorder="1" applyAlignment="1">
      <alignment horizontal="center"/>
    </xf>
    <xf numFmtId="20" fontId="12" fillId="49" borderId="7" xfId="0" applyNumberFormat="1" applyFont="1" applyFill="1" applyBorder="1" applyAlignment="1">
      <alignment horizontal="center"/>
    </xf>
    <xf numFmtId="20" fontId="12" fillId="41" borderId="7" xfId="0" applyNumberFormat="1" applyFont="1" applyFill="1" applyBorder="1" applyAlignment="1">
      <alignment horizontal="center"/>
    </xf>
    <xf numFmtId="20" fontId="12" fillId="50" borderId="7" xfId="0" applyNumberFormat="1" applyFont="1" applyFill="1" applyBorder="1" applyAlignment="1">
      <alignment horizontal="center"/>
    </xf>
    <xf numFmtId="20" fontId="12" fillId="43" borderId="7" xfId="0" applyNumberFormat="1" applyFont="1" applyFill="1" applyBorder="1" applyAlignment="1">
      <alignment horizontal="center"/>
    </xf>
    <xf numFmtId="20" fontId="12" fillId="51" borderId="7" xfId="0" applyNumberFormat="1" applyFont="1" applyFill="1" applyBorder="1" applyAlignment="1">
      <alignment horizontal="center"/>
    </xf>
    <xf numFmtId="0" fontId="44" fillId="31" borderId="9" xfId="0" applyFont="1" applyFill="1" applyBorder="1"/>
    <xf numFmtId="166" fontId="6" fillId="3" borderId="8" xfId="0" applyNumberFormat="1" applyFont="1" applyFill="1" applyBorder="1" applyAlignment="1">
      <alignment horizontal="center"/>
    </xf>
    <xf numFmtId="166" fontId="5" fillId="47" borderId="15" xfId="0" applyNumberFormat="1" applyFont="1" applyFill="1" applyBorder="1" applyAlignment="1">
      <alignment horizontal="center"/>
    </xf>
    <xf numFmtId="166" fontId="44" fillId="31" borderId="9" xfId="0" applyNumberFormat="1" applyFont="1" applyFill="1" applyBorder="1"/>
    <xf numFmtId="166" fontId="6" fillId="3" borderId="7" xfId="0" applyNumberFormat="1" applyFont="1" applyFill="1" applyBorder="1" applyAlignment="1">
      <alignment horizontal="center"/>
    </xf>
    <xf numFmtId="164" fontId="46" fillId="2" borderId="6" xfId="0" applyNumberFormat="1" applyFont="1" applyFill="1" applyBorder="1" applyAlignment="1">
      <alignment horizontal="left"/>
    </xf>
    <xf numFmtId="164" fontId="47" fillId="2" borderId="6" xfId="0" applyNumberFormat="1" applyFont="1" applyFill="1" applyBorder="1" applyAlignment="1">
      <alignment horizontal="left"/>
    </xf>
    <xf numFmtId="164" fontId="1" fillId="2" borderId="6" xfId="0" applyNumberFormat="1" applyFont="1" applyFill="1" applyBorder="1" applyAlignment="1">
      <alignment horizontal="left"/>
    </xf>
    <xf numFmtId="20" fontId="1" fillId="48" borderId="7" xfId="0" applyNumberFormat="1" applyFont="1" applyFill="1" applyBorder="1" applyAlignment="1">
      <alignment horizontal="center"/>
    </xf>
    <xf numFmtId="0" fontId="1" fillId="48" borderId="7" xfId="0" applyFont="1" applyFill="1" applyBorder="1" applyAlignment="1">
      <alignment horizontal="center"/>
    </xf>
    <xf numFmtId="20" fontId="6" fillId="48" borderId="7" xfId="0" applyNumberFormat="1" applyFont="1" applyFill="1" applyBorder="1" applyAlignment="1">
      <alignment horizontal="center"/>
    </xf>
    <xf numFmtId="20" fontId="1" fillId="44" borderId="7" xfId="0" applyNumberFormat="1" applyFont="1" applyFill="1" applyBorder="1" applyAlignment="1">
      <alignment horizontal="center"/>
    </xf>
    <xf numFmtId="0" fontId="1" fillId="44" borderId="7" xfId="0" applyFont="1" applyFill="1" applyBorder="1" applyAlignment="1">
      <alignment horizontal="center"/>
    </xf>
    <xf numFmtId="20" fontId="6" fillId="44" borderId="7" xfId="0" applyNumberFormat="1" applyFont="1" applyFill="1" applyBorder="1" applyAlignment="1">
      <alignment horizontal="center"/>
    </xf>
    <xf numFmtId="20" fontId="6" fillId="44" borderId="8" xfId="0" applyNumberFormat="1" applyFont="1" applyFill="1" applyBorder="1" applyAlignment="1">
      <alignment horizontal="center"/>
    </xf>
    <xf numFmtId="0" fontId="4" fillId="44" borderId="1" xfId="0" applyFont="1" applyFill="1" applyBorder="1" applyAlignment="1">
      <alignment horizontal="center"/>
    </xf>
    <xf numFmtId="20" fontId="1" fillId="36" borderId="7" xfId="0" applyNumberFormat="1" applyFont="1" applyFill="1" applyBorder="1" applyAlignment="1">
      <alignment horizontal="center"/>
    </xf>
    <xf numFmtId="20" fontId="6" fillId="36" borderId="7" xfId="0" applyNumberFormat="1" applyFont="1" applyFill="1" applyBorder="1" applyAlignment="1">
      <alignment horizontal="center"/>
    </xf>
    <xf numFmtId="20" fontId="20" fillId="36" borderId="1" xfId="0" applyNumberFormat="1" applyFont="1" applyFill="1" applyBorder="1" applyAlignment="1">
      <alignment horizontal="center"/>
    </xf>
    <xf numFmtId="0" fontId="12" fillId="52" borderId="8" xfId="0" applyFont="1" applyFill="1" applyBorder="1" applyAlignment="1">
      <alignment horizontal="center"/>
    </xf>
    <xf numFmtId="0" fontId="12" fillId="52" borderId="15" xfId="0" applyFont="1" applyFill="1" applyBorder="1" applyAlignment="1">
      <alignment horizontal="center"/>
    </xf>
    <xf numFmtId="165" fontId="29" fillId="52" borderId="15" xfId="0" applyNumberFormat="1" applyFont="1" applyFill="1" applyBorder="1" applyAlignment="1">
      <alignment horizontal="center"/>
    </xf>
    <xf numFmtId="0" fontId="16" fillId="52" borderId="1" xfId="0" applyFont="1" applyFill="1" applyBorder="1" applyAlignment="1">
      <alignment horizontal="center"/>
    </xf>
    <xf numFmtId="20" fontId="48" fillId="14" borderId="1" xfId="0" applyNumberFormat="1" applyFont="1" applyFill="1" applyBorder="1" applyAlignment="1">
      <alignment horizontal="center"/>
    </xf>
    <xf numFmtId="0" fontId="4" fillId="36" borderId="1" xfId="0" applyFont="1" applyFill="1" applyBorder="1" applyAlignment="1">
      <alignment horizontal="center"/>
    </xf>
    <xf numFmtId="0" fontId="4" fillId="38" borderId="1" xfId="0" applyFont="1" applyFill="1" applyBorder="1" applyAlignment="1">
      <alignment horizontal="center"/>
    </xf>
    <xf numFmtId="0" fontId="44" fillId="6" borderId="9" xfId="0" applyFont="1" applyFill="1" applyBorder="1"/>
    <xf numFmtId="0" fontId="5" fillId="47" borderId="15" xfId="0" applyFont="1" applyFill="1" applyBorder="1" applyAlignment="1">
      <alignment horizontal="center"/>
    </xf>
    <xf numFmtId="20" fontId="6" fillId="36" borderId="8" xfId="0" applyNumberFormat="1" applyFont="1" applyFill="1" applyBorder="1" applyAlignment="1">
      <alignment horizontal="center"/>
    </xf>
    <xf numFmtId="165" fontId="5" fillId="36" borderId="15" xfId="0" applyNumberFormat="1" applyFont="1" applyFill="1" applyBorder="1" applyAlignment="1">
      <alignment horizontal="center"/>
    </xf>
    <xf numFmtId="20" fontId="12" fillId="53" borderId="7" xfId="0" applyNumberFormat="1" applyFont="1" applyFill="1" applyBorder="1" applyAlignment="1">
      <alignment horizontal="center"/>
    </xf>
    <xf numFmtId="20" fontId="6" fillId="53" borderId="8" xfId="0" applyNumberFormat="1" applyFont="1" applyFill="1" applyBorder="1" applyAlignment="1">
      <alignment horizontal="center"/>
    </xf>
    <xf numFmtId="0" fontId="6" fillId="53" borderId="8" xfId="0" applyFont="1" applyFill="1" applyBorder="1" applyAlignment="1">
      <alignment horizontal="center"/>
    </xf>
    <xf numFmtId="0" fontId="42" fillId="53" borderId="1" xfId="0" applyFont="1" applyFill="1" applyBorder="1" applyAlignment="1">
      <alignment horizontal="center"/>
    </xf>
    <xf numFmtId="0" fontId="1" fillId="54" borderId="8" xfId="0" applyFont="1" applyFill="1" applyBorder="1" applyAlignment="1">
      <alignment horizontal="center"/>
    </xf>
    <xf numFmtId="0" fontId="12" fillId="54" borderId="15" xfId="0" applyFont="1" applyFill="1" applyBorder="1" applyAlignment="1">
      <alignment horizontal="center"/>
    </xf>
    <xf numFmtId="0" fontId="12" fillId="55" borderId="8" xfId="0" applyFont="1" applyFill="1" applyBorder="1" applyAlignment="1">
      <alignment horizontal="center"/>
    </xf>
    <xf numFmtId="0" fontId="12" fillId="55" borderId="15" xfId="0" applyFont="1" applyFill="1" applyBorder="1" applyAlignment="1">
      <alignment horizontal="center"/>
    </xf>
    <xf numFmtId="165" fontId="29" fillId="55" borderId="15" xfId="0" applyNumberFormat="1" applyFont="1" applyFill="1" applyBorder="1" applyAlignment="1">
      <alignment horizontal="center"/>
    </xf>
    <xf numFmtId="0" fontId="16" fillId="55" borderId="1" xfId="0" applyFont="1" applyFill="1" applyBorder="1" applyAlignment="1">
      <alignment horizontal="center"/>
    </xf>
    <xf numFmtId="20" fontId="4" fillId="0" borderId="1" xfId="0" applyNumberFormat="1" applyFont="1" applyBorder="1" applyAlignment="1">
      <alignment horizontal="center"/>
    </xf>
    <xf numFmtId="20" fontId="12" fillId="35" borderId="7" xfId="0" applyNumberFormat="1" applyFont="1" applyFill="1" applyBorder="1" applyAlignment="1">
      <alignment horizontal="center"/>
    </xf>
    <xf numFmtId="20" fontId="20" fillId="14" borderId="1" xfId="0" applyNumberFormat="1" applyFont="1" applyFill="1" applyBorder="1" applyAlignment="1" applyProtection="1">
      <alignment horizontal="center"/>
      <protection locked="0"/>
    </xf>
    <xf numFmtId="167" fontId="1" fillId="36" borderId="1" xfId="0" applyNumberFormat="1" applyFont="1" applyFill="1" applyBorder="1" applyAlignment="1">
      <alignment horizontal="center"/>
    </xf>
    <xf numFmtId="20" fontId="4" fillId="48" borderId="1" xfId="0" applyNumberFormat="1" applyFont="1" applyFill="1" applyBorder="1" applyAlignment="1">
      <alignment horizontal="center"/>
    </xf>
    <xf numFmtId="165" fontId="20" fillId="14" borderId="1" xfId="0" applyNumberFormat="1" applyFont="1" applyFill="1" applyBorder="1" applyAlignment="1" applyProtection="1">
      <alignment horizontal="center"/>
      <protection locked="0"/>
    </xf>
    <xf numFmtId="20" fontId="49" fillId="14" borderId="15" xfId="0" applyNumberFormat="1" applyFont="1" applyFill="1" applyBorder="1" applyAlignment="1">
      <alignment horizontal="center"/>
    </xf>
    <xf numFmtId="165" fontId="16" fillId="14" borderId="1" xfId="0" applyNumberFormat="1" applyFont="1" applyFill="1" applyBorder="1" applyAlignment="1" applyProtection="1">
      <alignment horizontal="center"/>
      <protection locked="0"/>
    </xf>
    <xf numFmtId="0" fontId="50" fillId="0" borderId="1" xfId="0" applyFont="1" applyBorder="1" applyAlignment="1">
      <alignment horizontal="center"/>
    </xf>
    <xf numFmtId="20" fontId="12" fillId="56" borderId="7" xfId="0" applyNumberFormat="1" applyFont="1" applyFill="1" applyBorder="1" applyAlignment="1">
      <alignment horizontal="center"/>
    </xf>
    <xf numFmtId="0" fontId="13" fillId="14" borderId="1" xfId="0" applyFont="1" applyFill="1" applyBorder="1" applyAlignment="1">
      <alignment horizontal="center"/>
    </xf>
    <xf numFmtId="20" fontId="12" fillId="57" borderId="7" xfId="0" applyNumberFormat="1" applyFont="1" applyFill="1" applyBorder="1" applyAlignment="1">
      <alignment horizontal="center"/>
    </xf>
    <xf numFmtId="20" fontId="43" fillId="58" borderId="7" xfId="0" applyNumberFormat="1" applyFont="1" applyFill="1" applyBorder="1" applyAlignment="1">
      <alignment horizontal="center"/>
    </xf>
    <xf numFmtId="20" fontId="43" fillId="59" borderId="7" xfId="0" applyNumberFormat="1" applyFont="1" applyFill="1" applyBorder="1" applyAlignment="1">
      <alignment horizontal="center"/>
    </xf>
    <xf numFmtId="0" fontId="1" fillId="3" borderId="8" xfId="0" applyFont="1" applyFill="1" applyBorder="1" applyAlignment="1">
      <alignment horizontal="center"/>
    </xf>
    <xf numFmtId="20" fontId="53" fillId="47" borderId="15" xfId="0" applyNumberFormat="1" applyFont="1" applyFill="1" applyBorder="1" applyAlignment="1">
      <alignment horizontal="center"/>
    </xf>
    <xf numFmtId="49" fontId="1" fillId="36" borderId="8" xfId="0" applyNumberFormat="1" applyFont="1" applyFill="1" applyBorder="1" applyAlignment="1">
      <alignment horizontal="center"/>
    </xf>
    <xf numFmtId="20" fontId="43" fillId="35" borderId="7" xfId="0" applyNumberFormat="1" applyFont="1" applyFill="1" applyBorder="1" applyAlignment="1">
      <alignment horizontal="center"/>
    </xf>
    <xf numFmtId="0" fontId="35" fillId="14" borderId="15" xfId="0" applyFont="1" applyFill="1" applyBorder="1" applyAlignment="1">
      <alignment horizontal="center"/>
    </xf>
    <xf numFmtId="49" fontId="1" fillId="0" borderId="8" xfId="0" applyNumberFormat="1" applyFont="1" applyBorder="1" applyAlignment="1">
      <alignment horizontal="center"/>
    </xf>
    <xf numFmtId="0" fontId="5" fillId="0" borderId="1" xfId="0" applyFont="1" applyBorder="1" applyAlignment="1">
      <alignment horizontal="center"/>
    </xf>
    <xf numFmtId="0" fontId="4" fillId="57" borderId="1" xfId="0" applyFont="1" applyFill="1" applyBorder="1" applyAlignment="1">
      <alignment horizontal="center"/>
    </xf>
    <xf numFmtId="0" fontId="40" fillId="57" borderId="1" xfId="0" applyFont="1" applyFill="1" applyBorder="1" applyAlignment="1">
      <alignment horizontal="center"/>
    </xf>
    <xf numFmtId="0" fontId="1" fillId="43" borderId="8" xfId="0" applyFont="1" applyFill="1" applyBorder="1" applyAlignment="1">
      <alignment horizontal="center"/>
    </xf>
    <xf numFmtId="0" fontId="5" fillId="43" borderId="8" xfId="0" applyFont="1" applyFill="1" applyBorder="1" applyAlignment="1">
      <alignment horizontal="center"/>
    </xf>
    <xf numFmtId="20" fontId="43" fillId="50" borderId="7" xfId="0" applyNumberFormat="1" applyFont="1" applyFill="1" applyBorder="1" applyAlignment="1">
      <alignment horizontal="center"/>
    </xf>
    <xf numFmtId="20" fontId="6" fillId="35" borderId="7" xfId="0" applyNumberFormat="1" applyFont="1" applyFill="1" applyBorder="1" applyAlignment="1">
      <alignment horizontal="center"/>
    </xf>
    <xf numFmtId="20" fontId="1" fillId="36" borderId="8" xfId="0" applyNumberFormat="1" applyFont="1" applyFill="1" applyBorder="1" applyAlignment="1">
      <alignment horizontal="center"/>
    </xf>
    <xf numFmtId="0" fontId="4" fillId="60" borderId="1" xfId="0" applyFont="1" applyFill="1" applyBorder="1" applyAlignment="1">
      <alignment horizontal="center"/>
    </xf>
    <xf numFmtId="20" fontId="1" fillId="58" borderId="7" xfId="0" applyNumberFormat="1" applyFont="1" applyFill="1" applyBorder="1" applyAlignment="1">
      <alignment horizontal="center"/>
    </xf>
    <xf numFmtId="0" fontId="6" fillId="58" borderId="7" xfId="0" applyFont="1" applyFill="1" applyBorder="1" applyAlignment="1">
      <alignment horizontal="center"/>
    </xf>
    <xf numFmtId="20" fontId="6" fillId="58" borderId="7" xfId="0" applyNumberFormat="1" applyFont="1" applyFill="1" applyBorder="1" applyAlignment="1">
      <alignment horizontal="center"/>
    </xf>
    <xf numFmtId="0" fontId="37" fillId="48" borderId="1" xfId="0" applyFont="1" applyFill="1" applyBorder="1" applyAlignment="1">
      <alignment horizontal="center"/>
    </xf>
    <xf numFmtId="20" fontId="1" fillId="43" borderId="7" xfId="0" applyNumberFormat="1" applyFont="1" applyFill="1" applyBorder="1" applyAlignment="1">
      <alignment horizontal="center"/>
    </xf>
    <xf numFmtId="0" fontId="54" fillId="0" borderId="1" xfId="0" applyFont="1" applyBorder="1" applyAlignment="1">
      <alignment horizontal="center"/>
    </xf>
    <xf numFmtId="20" fontId="5" fillId="3" borderId="8" xfId="0" applyNumberFormat="1" applyFont="1" applyFill="1" applyBorder="1" applyAlignment="1">
      <alignment horizontal="center"/>
    </xf>
    <xf numFmtId="20" fontId="1" fillId="0" borderId="7" xfId="0" applyNumberFormat="1" applyFont="1" applyBorder="1" applyAlignment="1">
      <alignment horizontal="center"/>
    </xf>
    <xf numFmtId="164" fontId="22" fillId="2" borderId="6" xfId="0" applyNumberFormat="1" applyFont="1" applyFill="1" applyBorder="1" applyAlignment="1">
      <alignment horizontal="left"/>
    </xf>
    <xf numFmtId="20" fontId="4" fillId="0" borderId="7" xfId="0" applyNumberFormat="1" applyFont="1" applyBorder="1" applyAlignment="1">
      <alignment horizontal="center"/>
    </xf>
    <xf numFmtId="0" fontId="4" fillId="44" borderId="8" xfId="0" applyFont="1" applyFill="1" applyBorder="1" applyAlignment="1">
      <alignment horizontal="center"/>
    </xf>
    <xf numFmtId="164" fontId="4" fillId="2" borderId="6" xfId="0" applyNumberFormat="1" applyFont="1" applyFill="1" applyBorder="1" applyAlignment="1">
      <alignment horizontal="left"/>
    </xf>
    <xf numFmtId="0" fontId="4" fillId="3" borderId="7" xfId="0" applyFont="1" applyFill="1" applyBorder="1" applyAlignment="1">
      <alignment horizontal="center"/>
    </xf>
    <xf numFmtId="165" fontId="4" fillId="3" borderId="8" xfId="0" applyNumberFormat="1" applyFont="1" applyFill="1" applyBorder="1" applyAlignment="1">
      <alignment horizontal="center"/>
    </xf>
    <xf numFmtId="0" fontId="4" fillId="3" borderId="8" xfId="0" applyFont="1" applyFill="1" applyBorder="1" applyAlignment="1">
      <alignment horizontal="center"/>
    </xf>
    <xf numFmtId="0" fontId="20" fillId="13" borderId="8" xfId="0" applyFont="1" applyFill="1" applyBorder="1" applyAlignment="1">
      <alignment horizontal="center"/>
    </xf>
    <xf numFmtId="0" fontId="20" fillId="13" borderId="15" xfId="0" applyFont="1" applyFill="1" applyBorder="1" applyAlignment="1">
      <alignment horizontal="center"/>
    </xf>
    <xf numFmtId="165" fontId="4" fillId="13" borderId="15" xfId="0" applyNumberFormat="1" applyFont="1" applyFill="1" applyBorder="1" applyAlignment="1">
      <alignment horizontal="center"/>
    </xf>
    <xf numFmtId="20" fontId="17" fillId="47" borderId="15" xfId="0" applyNumberFormat="1" applyFont="1" applyFill="1" applyBorder="1" applyAlignment="1">
      <alignment horizontal="center"/>
    </xf>
    <xf numFmtId="0" fontId="4" fillId="0" borderId="7" xfId="0" applyFont="1" applyBorder="1" applyAlignment="1">
      <alignment horizontal="center"/>
    </xf>
    <xf numFmtId="49" fontId="4" fillId="0" borderId="8" xfId="0" applyNumberFormat="1" applyFont="1" applyBorder="1" applyAlignment="1">
      <alignment horizontal="center"/>
    </xf>
    <xf numFmtId="0" fontId="20" fillId="8" borderId="7" xfId="0" applyFont="1" applyFill="1" applyBorder="1" applyAlignment="1">
      <alignment horizontal="center"/>
    </xf>
    <xf numFmtId="0" fontId="20" fillId="14" borderId="8" xfId="0" applyFont="1" applyFill="1" applyBorder="1" applyAlignment="1">
      <alignment horizontal="center"/>
    </xf>
    <xf numFmtId="0" fontId="20" fillId="14" borderId="15" xfId="0" applyFont="1" applyFill="1" applyBorder="1" applyAlignment="1">
      <alignment horizontal="center"/>
    </xf>
    <xf numFmtId="165" fontId="55" fillId="14" borderId="15" xfId="0" applyNumberFormat="1" applyFont="1" applyFill="1" applyBorder="1" applyAlignment="1">
      <alignment horizontal="center"/>
    </xf>
    <xf numFmtId="0" fontId="4" fillId="42" borderId="1" xfId="0" applyFont="1" applyFill="1" applyBorder="1" applyAlignment="1">
      <alignment horizontal="center"/>
    </xf>
    <xf numFmtId="20" fontId="12" fillId="61" borderId="7" xfId="0" applyNumberFormat="1" applyFont="1" applyFill="1" applyBorder="1" applyAlignment="1">
      <alignment horizontal="center"/>
    </xf>
    <xf numFmtId="20" fontId="1" fillId="62" borderId="7" xfId="0" applyNumberFormat="1" applyFont="1" applyFill="1" applyBorder="1" applyAlignment="1">
      <alignment horizontal="center"/>
    </xf>
    <xf numFmtId="0" fontId="6" fillId="62" borderId="7" xfId="0" applyFont="1" applyFill="1" applyBorder="1" applyAlignment="1">
      <alignment horizontal="center"/>
    </xf>
    <xf numFmtId="20" fontId="6" fillId="62" borderId="7" xfId="0" applyNumberFormat="1" applyFont="1" applyFill="1" applyBorder="1" applyAlignment="1">
      <alignment horizontal="center"/>
    </xf>
    <xf numFmtId="20" fontId="1" fillId="63" borderId="7" xfId="0" applyNumberFormat="1" applyFont="1" applyFill="1" applyBorder="1" applyAlignment="1">
      <alignment horizontal="center"/>
    </xf>
    <xf numFmtId="0" fontId="1" fillId="63" borderId="7" xfId="0" applyFont="1" applyFill="1" applyBorder="1" applyAlignment="1">
      <alignment horizontal="center"/>
    </xf>
    <xf numFmtId="20" fontId="6" fillId="63" borderId="7" xfId="0" applyNumberFormat="1" applyFont="1" applyFill="1" applyBorder="1" applyAlignment="1">
      <alignment horizontal="center"/>
    </xf>
    <xf numFmtId="20" fontId="1" fillId="64" borderId="7" xfId="0" applyNumberFormat="1" applyFont="1" applyFill="1" applyBorder="1" applyAlignment="1">
      <alignment horizontal="center"/>
    </xf>
    <xf numFmtId="0" fontId="6" fillId="64" borderId="7" xfId="0" applyFont="1" applyFill="1" applyBorder="1" applyAlignment="1">
      <alignment horizontal="center"/>
    </xf>
    <xf numFmtId="20" fontId="6" fillId="64" borderId="7" xfId="0" applyNumberFormat="1" applyFont="1" applyFill="1" applyBorder="1" applyAlignment="1">
      <alignment horizontal="center"/>
    </xf>
  </cellXfs>
  <cellStyles count="2">
    <cellStyle name="Lien hypertexte" xfId="1" builtinId="8"/>
    <cellStyle name="Normal" xfId="0" builtinId="0"/>
  </cellStyles>
  <dxfs count="52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A5F00"/>
      <color rgb="FFFF2D2D"/>
      <color rgb="FF0083E6"/>
      <color rgb="FF0000FF"/>
      <color rgb="FF005EA4"/>
      <color rgb="FF37CBFF"/>
      <color rgb="FF540000"/>
      <color rgb="FF800000"/>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casamape.fr/guide-employeur/calculatrices/conversion-minutes-centiemes.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casamape.fr/guide-employeur/calculatrices/conversion-minutes-centiemes.html"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2.bin"/><Relationship Id="rId1" Type="http://schemas.openxmlformats.org/officeDocument/2006/relationships/hyperlink" Target="http://www.casamape.fr/guide-employeur/calculatrices/conversion-minutes-centiemes.html" TargetMode="External"/><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casamape.fr/guide-employeur/calculatrices/conversion-minutes-centiemes.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www.casamape.fr/guide-employeur/calculatrices/conversion-minutes-centiemes.html"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www.casamape.fr/guide-employeur/calculatrices/conversion-minutes-centiemes.html"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www.casamape.fr/guide-employeur/calculatrices/conversion-minutes-centiemes.html" TargetMode="Externa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www.casamape.fr/outils/item/calcul-heures-minutes"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www.casamape.fr/guide-employeur/calculatrices/conversion-minutes-centiemes.html" TargetMode="Externa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www.casamape.fr/guide-employeur/calculatrices/conversion-minutes-centiemes.html" TargetMode="External"/><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8.bin"/><Relationship Id="rId1" Type="http://schemas.openxmlformats.org/officeDocument/2006/relationships/hyperlink" Target="http://www.casamape.fr/guide-employeur/calculatrices/conversion-minutes-centiemes.html" TargetMode="Externa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casamape.fr/guide-employeur/calculatrices/conversion-minutes-centiem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U216"/>
  <sheetViews>
    <sheetView topLeftCell="A91" workbookViewId="0">
      <selection activeCell="T68" sqref="T68"/>
    </sheetView>
  </sheetViews>
  <sheetFormatPr baseColWidth="10" defaultRowHeight="12.75" x14ac:dyDescent="0.2"/>
  <cols>
    <col min="1" max="1" width="17.7109375" customWidth="1"/>
    <col min="2" max="2" width="10" customWidth="1"/>
    <col min="3" max="3" width="6.5703125" customWidth="1"/>
    <col min="4" max="4" width="8.42578125" customWidth="1"/>
    <col min="5" max="5" width="9.140625" customWidth="1"/>
    <col min="6" max="6" width="11.28515625" customWidth="1"/>
    <col min="7" max="7" width="22.7109375" customWidth="1"/>
    <col min="8" max="8" width="17.7109375" customWidth="1"/>
    <col min="9" max="9" width="10" customWidth="1"/>
    <col min="10" max="10" width="6.5703125" customWidth="1"/>
    <col min="11" max="11" width="8.42578125" customWidth="1"/>
    <col min="12" max="12" width="9.140625" customWidth="1"/>
    <col min="13" max="13" width="11.28515625" customWidth="1"/>
    <col min="14" max="14" width="22.7109375" customWidth="1"/>
    <col min="15" max="15" width="17.7109375" customWidth="1"/>
    <col min="16" max="16" width="10" customWidth="1"/>
    <col min="17" max="17" width="6.5703125" customWidth="1"/>
    <col min="18" max="18" width="8.42578125" customWidth="1"/>
    <col min="19" max="19" width="9.140625" customWidth="1"/>
    <col min="20" max="20" width="11.28515625" customWidth="1"/>
    <col min="21" max="21" width="22.7109375" customWidth="1"/>
  </cols>
  <sheetData>
    <row r="1" spans="1:21" ht="13.5" thickBot="1" x14ac:dyDescent="0.25">
      <c r="A1" s="17" t="s">
        <v>42</v>
      </c>
      <c r="B1" s="52"/>
      <c r="C1" s="15"/>
      <c r="D1" s="15"/>
      <c r="E1" s="15"/>
      <c r="F1" s="53" t="s">
        <v>113</v>
      </c>
      <c r="G1" s="16" t="s">
        <v>69</v>
      </c>
      <c r="H1" s="17" t="s">
        <v>68</v>
      </c>
      <c r="I1" s="15" t="s">
        <v>63</v>
      </c>
      <c r="J1" s="15"/>
      <c r="K1" s="15"/>
      <c r="L1" s="15"/>
      <c r="M1" s="53" t="s">
        <v>117</v>
      </c>
      <c r="N1" s="16"/>
      <c r="O1" s="17" t="s">
        <v>151</v>
      </c>
      <c r="P1" s="15" t="s">
        <v>148</v>
      </c>
      <c r="Q1" s="15"/>
      <c r="R1" s="15"/>
      <c r="S1" s="15"/>
      <c r="T1" s="53" t="s">
        <v>121</v>
      </c>
      <c r="U1" s="16"/>
    </row>
    <row r="2" spans="1:21" x14ac:dyDescent="0.2">
      <c r="A2" s="3" t="s">
        <v>18</v>
      </c>
      <c r="B2" s="4" t="s">
        <v>19</v>
      </c>
      <c r="C2" s="4" t="s">
        <v>21</v>
      </c>
      <c r="D2" s="4" t="s">
        <v>20</v>
      </c>
      <c r="E2" s="5" t="s">
        <v>43</v>
      </c>
      <c r="F2" s="5" t="s">
        <v>22</v>
      </c>
      <c r="G2" s="6" t="s">
        <v>30</v>
      </c>
      <c r="H2" s="3" t="s">
        <v>18</v>
      </c>
      <c r="I2" s="4" t="s">
        <v>19</v>
      </c>
      <c r="J2" s="4" t="s">
        <v>21</v>
      </c>
      <c r="K2" s="4" t="s">
        <v>20</v>
      </c>
      <c r="L2" s="5" t="s">
        <v>43</v>
      </c>
      <c r="M2" s="5" t="s">
        <v>22</v>
      </c>
      <c r="N2" s="6" t="s">
        <v>30</v>
      </c>
      <c r="O2" s="3" t="s">
        <v>18</v>
      </c>
      <c r="P2" s="4" t="s">
        <v>19</v>
      </c>
      <c r="Q2" s="4" t="s">
        <v>21</v>
      </c>
      <c r="R2" s="4" t="s">
        <v>20</v>
      </c>
      <c r="S2" s="5" t="s">
        <v>43</v>
      </c>
      <c r="T2" s="5" t="s">
        <v>22</v>
      </c>
      <c r="U2" s="6" t="s">
        <v>30</v>
      </c>
    </row>
    <row r="3" spans="1:21" x14ac:dyDescent="0.2">
      <c r="A3" s="7"/>
      <c r="B3" s="58"/>
      <c r="C3" s="8"/>
      <c r="D3" s="8"/>
      <c r="E3" s="18"/>
      <c r="F3" s="43"/>
      <c r="G3" s="49"/>
      <c r="H3" s="7">
        <v>39568</v>
      </c>
      <c r="I3" s="32" t="s">
        <v>17</v>
      </c>
      <c r="J3" s="32" t="s">
        <v>15</v>
      </c>
      <c r="K3" s="32" t="s">
        <v>23</v>
      </c>
      <c r="L3" s="18" t="s">
        <v>27</v>
      </c>
      <c r="M3" s="14">
        <v>0</v>
      </c>
      <c r="N3" s="1" t="s">
        <v>99</v>
      </c>
      <c r="O3" s="59">
        <v>39691</v>
      </c>
      <c r="P3" s="45"/>
      <c r="Q3" s="45"/>
      <c r="R3" s="45"/>
      <c r="S3" s="18"/>
      <c r="T3" s="18"/>
      <c r="U3" s="46"/>
    </row>
    <row r="4" spans="1:21" x14ac:dyDescent="0.2">
      <c r="A4" s="50"/>
      <c r="B4" s="8"/>
      <c r="C4" s="8"/>
      <c r="D4" s="8"/>
      <c r="E4" s="18"/>
      <c r="F4" s="57"/>
      <c r="G4" s="1"/>
      <c r="H4" s="7">
        <v>39569</v>
      </c>
      <c r="I4" s="32" t="s">
        <v>17</v>
      </c>
      <c r="J4" s="32" t="s">
        <v>15</v>
      </c>
      <c r="K4" s="32" t="s">
        <v>23</v>
      </c>
      <c r="L4" s="18" t="s">
        <v>27</v>
      </c>
      <c r="M4" s="14">
        <v>0</v>
      </c>
      <c r="N4" s="1" t="s">
        <v>99</v>
      </c>
      <c r="O4" s="59">
        <v>39692</v>
      </c>
      <c r="P4" s="45"/>
      <c r="Q4" s="45"/>
      <c r="R4" s="45"/>
      <c r="S4" s="18"/>
      <c r="T4" s="18"/>
      <c r="U4" s="46"/>
    </row>
    <row r="5" spans="1:21" x14ac:dyDescent="0.2">
      <c r="A5" s="7"/>
      <c r="B5" s="8"/>
      <c r="C5" s="8"/>
      <c r="D5" s="8"/>
      <c r="E5" s="48"/>
      <c r="F5" s="43"/>
      <c r="G5" s="1"/>
      <c r="H5" s="7">
        <v>39570</v>
      </c>
      <c r="I5" s="32" t="s">
        <v>17</v>
      </c>
      <c r="J5" s="32" t="s">
        <v>15</v>
      </c>
      <c r="K5" s="32" t="s">
        <v>23</v>
      </c>
      <c r="L5" s="18" t="s">
        <v>27</v>
      </c>
      <c r="M5" s="14">
        <v>0</v>
      </c>
      <c r="N5" s="1" t="s">
        <v>99</v>
      </c>
      <c r="O5" s="59">
        <v>39693</v>
      </c>
      <c r="P5" s="61"/>
      <c r="Q5" s="61"/>
      <c r="R5" s="61"/>
      <c r="S5" s="62"/>
      <c r="T5" s="62"/>
      <c r="U5" s="64" t="s">
        <v>134</v>
      </c>
    </row>
    <row r="6" spans="1:21" x14ac:dyDescent="0.2">
      <c r="A6" s="7"/>
      <c r="B6" s="8"/>
      <c r="C6" s="8"/>
      <c r="D6" s="58"/>
      <c r="E6" s="18"/>
      <c r="F6" s="43"/>
      <c r="G6" s="1"/>
      <c r="H6" s="7">
        <v>39571</v>
      </c>
      <c r="I6" s="32" t="s">
        <v>17</v>
      </c>
      <c r="J6" s="32" t="s">
        <v>15</v>
      </c>
      <c r="K6" s="32" t="s">
        <v>39</v>
      </c>
      <c r="L6" s="18" t="s">
        <v>2</v>
      </c>
      <c r="M6" s="14">
        <v>0</v>
      </c>
      <c r="N6" s="1" t="s">
        <v>99</v>
      </c>
      <c r="O6" s="59">
        <v>39694</v>
      </c>
      <c r="P6" s="61"/>
      <c r="Q6" s="61"/>
      <c r="R6" s="61"/>
      <c r="S6" s="62"/>
      <c r="T6" s="62"/>
      <c r="U6" s="63"/>
    </row>
    <row r="7" spans="1:21" x14ac:dyDescent="0.2">
      <c r="A7" s="7"/>
      <c r="B7" s="8"/>
      <c r="C7" s="58"/>
      <c r="D7" s="8"/>
      <c r="E7" s="18"/>
      <c r="F7" s="43"/>
      <c r="G7" s="1"/>
      <c r="H7" s="7">
        <v>39572</v>
      </c>
      <c r="I7" s="45"/>
      <c r="J7" s="45"/>
      <c r="K7" s="45"/>
      <c r="L7" s="18"/>
      <c r="M7" s="18"/>
      <c r="N7" s="46"/>
      <c r="O7" s="59">
        <v>39695</v>
      </c>
      <c r="P7" s="61"/>
      <c r="Q7" s="61"/>
      <c r="R7" s="61"/>
      <c r="S7" s="62"/>
      <c r="T7" s="62"/>
      <c r="U7" s="63"/>
    </row>
    <row r="8" spans="1:21" x14ac:dyDescent="0.2">
      <c r="A8" s="7"/>
      <c r="B8" s="58"/>
      <c r="C8" s="8"/>
      <c r="D8" s="8"/>
      <c r="E8" s="18"/>
      <c r="F8" s="43"/>
      <c r="G8" s="49"/>
      <c r="H8" s="7">
        <v>39573</v>
      </c>
      <c r="I8" s="45"/>
      <c r="J8" s="45"/>
      <c r="K8" s="45"/>
      <c r="L8" s="18"/>
      <c r="M8" s="18"/>
      <c r="N8" s="46"/>
      <c r="O8" s="59">
        <v>39696</v>
      </c>
      <c r="P8" s="61"/>
      <c r="Q8" s="61"/>
      <c r="R8" s="61"/>
      <c r="S8" s="62"/>
      <c r="T8" s="62"/>
      <c r="U8" s="63"/>
    </row>
    <row r="9" spans="1:21" x14ac:dyDescent="0.2">
      <c r="A9" s="50"/>
      <c r="B9" s="8"/>
      <c r="C9" s="8"/>
      <c r="D9" s="8"/>
      <c r="E9" s="18"/>
      <c r="F9" s="57"/>
      <c r="G9" s="1"/>
      <c r="H9" s="7">
        <v>39574</v>
      </c>
      <c r="I9" s="33" t="s">
        <v>29</v>
      </c>
      <c r="J9" s="33" t="s">
        <v>15</v>
      </c>
      <c r="K9" s="33" t="s">
        <v>24</v>
      </c>
      <c r="L9" s="18" t="s">
        <v>26</v>
      </c>
      <c r="M9" s="14">
        <v>0</v>
      </c>
      <c r="N9" s="1" t="s">
        <v>60</v>
      </c>
      <c r="O9" s="59">
        <v>39697</v>
      </c>
      <c r="P9" s="61"/>
      <c r="Q9" s="61"/>
      <c r="R9" s="61"/>
      <c r="S9" s="62"/>
      <c r="T9" s="62"/>
      <c r="U9" s="63"/>
    </row>
    <row r="10" spans="1:21" x14ac:dyDescent="0.2">
      <c r="A10" s="7"/>
      <c r="B10" s="8"/>
      <c r="C10" s="8"/>
      <c r="D10" s="8"/>
      <c r="E10" s="48"/>
      <c r="F10" s="43"/>
      <c r="G10" s="1"/>
      <c r="H10" s="7">
        <v>39575</v>
      </c>
      <c r="I10" s="23" t="s">
        <v>29</v>
      </c>
      <c r="J10" s="23" t="s">
        <v>15</v>
      </c>
      <c r="K10" s="23" t="s">
        <v>12</v>
      </c>
      <c r="L10" s="24" t="s">
        <v>25</v>
      </c>
      <c r="M10" s="24" t="s">
        <v>64</v>
      </c>
      <c r="N10" s="25" t="s">
        <v>65</v>
      </c>
      <c r="O10" s="59">
        <v>39698</v>
      </c>
      <c r="P10" s="45"/>
      <c r="Q10" s="45"/>
      <c r="R10" s="45"/>
      <c r="S10" s="18"/>
      <c r="T10" s="18"/>
      <c r="U10" s="46"/>
    </row>
    <row r="11" spans="1:21" x14ac:dyDescent="0.2">
      <c r="A11" s="7"/>
      <c r="B11" s="8"/>
      <c r="C11" s="8"/>
      <c r="D11" s="58"/>
      <c r="E11" s="18"/>
      <c r="F11" s="43"/>
      <c r="G11" s="1"/>
      <c r="H11" s="7">
        <v>39576</v>
      </c>
      <c r="I11" s="33" t="s">
        <v>51</v>
      </c>
      <c r="J11" s="33" t="s">
        <v>15</v>
      </c>
      <c r="K11" s="33" t="s">
        <v>0</v>
      </c>
      <c r="L11" s="18" t="s">
        <v>52</v>
      </c>
      <c r="M11" s="9" t="s">
        <v>15</v>
      </c>
      <c r="N11" s="1" t="s">
        <v>66</v>
      </c>
      <c r="O11" s="59">
        <v>39699</v>
      </c>
      <c r="P11" s="45"/>
      <c r="Q11" s="45"/>
      <c r="R11" s="45"/>
      <c r="S11" s="18"/>
      <c r="T11" s="18"/>
      <c r="U11" s="46"/>
    </row>
    <row r="12" spans="1:21" x14ac:dyDescent="0.2">
      <c r="A12" s="7"/>
      <c r="B12" s="8"/>
      <c r="C12" s="58"/>
      <c r="D12" s="8"/>
      <c r="E12" s="18"/>
      <c r="F12" s="43"/>
      <c r="G12" s="1"/>
      <c r="H12" s="7">
        <v>39577</v>
      </c>
      <c r="I12" s="33" t="s">
        <v>29</v>
      </c>
      <c r="J12" s="33" t="s">
        <v>15</v>
      </c>
      <c r="K12" s="33" t="s">
        <v>0</v>
      </c>
      <c r="L12" s="18" t="s">
        <v>25</v>
      </c>
      <c r="M12" s="14">
        <v>0</v>
      </c>
      <c r="N12" s="1" t="s">
        <v>71</v>
      </c>
      <c r="O12" s="59">
        <v>39700</v>
      </c>
      <c r="P12" s="61"/>
      <c r="Q12" s="61"/>
      <c r="R12" s="61"/>
      <c r="S12" s="62"/>
      <c r="T12" s="62"/>
      <c r="U12" s="63"/>
    </row>
    <row r="13" spans="1:21" x14ac:dyDescent="0.2">
      <c r="A13" s="7"/>
      <c r="B13" s="58"/>
      <c r="C13" s="8"/>
      <c r="D13" s="8"/>
      <c r="E13" s="18"/>
      <c r="F13" s="43"/>
      <c r="G13" s="49"/>
      <c r="H13" s="7">
        <v>39578</v>
      </c>
      <c r="I13" s="10"/>
      <c r="J13" s="10"/>
      <c r="K13" s="10"/>
      <c r="L13" s="11"/>
      <c r="M13" s="11"/>
      <c r="N13" s="2"/>
      <c r="O13" s="59">
        <v>39701</v>
      </c>
      <c r="P13" s="61"/>
      <c r="Q13" s="61"/>
      <c r="R13" s="61"/>
      <c r="S13" s="62"/>
      <c r="T13" s="62"/>
      <c r="U13" s="63"/>
    </row>
    <row r="14" spans="1:21" x14ac:dyDescent="0.2">
      <c r="A14" s="50"/>
      <c r="B14" s="8"/>
      <c r="C14" s="8"/>
      <c r="D14" s="8"/>
      <c r="E14" s="18"/>
      <c r="F14" s="57"/>
      <c r="G14" s="1"/>
      <c r="H14" s="7">
        <v>39579</v>
      </c>
      <c r="I14" s="45"/>
      <c r="J14" s="45"/>
      <c r="K14" s="45"/>
      <c r="L14" s="18"/>
      <c r="M14" s="18"/>
      <c r="N14" s="46"/>
      <c r="O14" s="59">
        <v>39702</v>
      </c>
      <c r="P14" s="61"/>
      <c r="Q14" s="61"/>
      <c r="R14" s="61"/>
      <c r="S14" s="62"/>
      <c r="T14" s="62"/>
      <c r="U14" s="63"/>
    </row>
    <row r="15" spans="1:21" x14ac:dyDescent="0.2">
      <c r="A15" s="7"/>
      <c r="B15" s="8"/>
      <c r="C15" s="8"/>
      <c r="D15" s="8"/>
      <c r="E15" s="48"/>
      <c r="F15" s="43"/>
      <c r="G15" s="1"/>
      <c r="H15" s="7">
        <v>39580</v>
      </c>
      <c r="I15" s="45"/>
      <c r="J15" s="45"/>
      <c r="K15" s="45"/>
      <c r="L15" s="18"/>
      <c r="M15" s="18"/>
      <c r="N15" s="46"/>
      <c r="O15" s="59">
        <v>39703</v>
      </c>
      <c r="P15" s="61"/>
      <c r="Q15" s="61"/>
      <c r="R15" s="61"/>
      <c r="S15" s="62"/>
      <c r="T15" s="62"/>
      <c r="U15" s="63"/>
    </row>
    <row r="16" spans="1:21" x14ac:dyDescent="0.2">
      <c r="A16" s="7"/>
      <c r="B16" s="8"/>
      <c r="C16" s="8"/>
      <c r="D16" s="58"/>
      <c r="E16" s="18"/>
      <c r="F16" s="43"/>
      <c r="G16" s="1"/>
      <c r="H16" s="7">
        <v>39581</v>
      </c>
      <c r="I16" s="32" t="s">
        <v>17</v>
      </c>
      <c r="J16" s="32" t="s">
        <v>15</v>
      </c>
      <c r="K16" s="32" t="s">
        <v>23</v>
      </c>
      <c r="L16" s="18" t="s">
        <v>27</v>
      </c>
      <c r="M16" s="14">
        <v>0</v>
      </c>
      <c r="N16" s="1" t="s">
        <v>99</v>
      </c>
      <c r="O16" s="59">
        <v>39704</v>
      </c>
      <c r="P16" s="61"/>
      <c r="Q16" s="61"/>
      <c r="R16" s="61"/>
      <c r="S16" s="62"/>
      <c r="T16" s="62"/>
      <c r="U16" s="63"/>
    </row>
    <row r="17" spans="1:21" x14ac:dyDescent="0.2">
      <c r="A17" s="7"/>
      <c r="B17" s="8"/>
      <c r="C17" s="58"/>
      <c r="D17" s="8"/>
      <c r="E17" s="18"/>
      <c r="F17" s="43"/>
      <c r="G17" s="1"/>
      <c r="H17" s="7">
        <v>39582</v>
      </c>
      <c r="I17" s="32" t="s">
        <v>17</v>
      </c>
      <c r="J17" s="32" t="s">
        <v>15</v>
      </c>
      <c r="K17" s="32" t="s">
        <v>23</v>
      </c>
      <c r="L17" s="18" t="s">
        <v>27</v>
      </c>
      <c r="M17" s="14">
        <v>0</v>
      </c>
      <c r="N17" s="1" t="s">
        <v>99</v>
      </c>
      <c r="O17" s="59">
        <v>39705</v>
      </c>
      <c r="P17" s="45"/>
      <c r="Q17" s="45"/>
      <c r="R17" s="45"/>
      <c r="S17" s="18"/>
      <c r="T17" s="18"/>
      <c r="U17" s="46"/>
    </row>
    <row r="18" spans="1:21" x14ac:dyDescent="0.2">
      <c r="A18" s="7"/>
      <c r="B18" s="58"/>
      <c r="C18" s="8"/>
      <c r="D18" s="8"/>
      <c r="E18" s="18"/>
      <c r="F18" s="43"/>
      <c r="G18" s="49"/>
      <c r="H18" s="7">
        <v>39583</v>
      </c>
      <c r="I18" s="34"/>
      <c r="J18" s="34"/>
      <c r="K18" s="34"/>
      <c r="L18" s="35"/>
      <c r="M18" s="38"/>
      <c r="N18" s="39" t="s">
        <v>72</v>
      </c>
      <c r="O18" s="59">
        <v>39706</v>
      </c>
      <c r="P18" s="45"/>
      <c r="Q18" s="45"/>
      <c r="R18" s="45"/>
      <c r="S18" s="18"/>
      <c r="T18" s="18"/>
      <c r="U18" s="46"/>
    </row>
    <row r="19" spans="1:21" x14ac:dyDescent="0.2">
      <c r="A19" s="50"/>
      <c r="B19" s="8"/>
      <c r="C19" s="8"/>
      <c r="D19" s="8"/>
      <c r="E19" s="18"/>
      <c r="F19" s="57"/>
      <c r="G19" s="1"/>
      <c r="H19" s="7">
        <v>39584</v>
      </c>
      <c r="I19" s="34"/>
      <c r="J19" s="34"/>
      <c r="K19" s="34"/>
      <c r="L19" s="35"/>
      <c r="M19" s="38"/>
      <c r="N19" s="39" t="s">
        <v>73</v>
      </c>
      <c r="O19" s="59">
        <v>39707</v>
      </c>
      <c r="P19" s="61"/>
      <c r="Q19" s="61"/>
      <c r="R19" s="61"/>
      <c r="S19" s="62"/>
      <c r="T19" s="62"/>
      <c r="U19" s="63"/>
    </row>
    <row r="20" spans="1:21" x14ac:dyDescent="0.2">
      <c r="A20" s="7"/>
      <c r="B20" s="8"/>
      <c r="C20" s="8"/>
      <c r="D20" s="8"/>
      <c r="E20" s="48"/>
      <c r="F20" s="43"/>
      <c r="G20" s="1"/>
      <c r="H20" s="7">
        <v>39585</v>
      </c>
      <c r="I20" s="34"/>
      <c r="J20" s="34"/>
      <c r="K20" s="34"/>
      <c r="L20" s="35"/>
      <c r="M20" s="38"/>
      <c r="N20" s="39" t="s">
        <v>74</v>
      </c>
      <c r="O20" s="59">
        <v>39708</v>
      </c>
      <c r="P20" s="61"/>
      <c r="Q20" s="61"/>
      <c r="R20" s="61"/>
      <c r="S20" s="62"/>
      <c r="T20" s="62"/>
      <c r="U20" s="63"/>
    </row>
    <row r="21" spans="1:21" x14ac:dyDescent="0.2">
      <c r="A21" s="7"/>
      <c r="B21" s="8"/>
      <c r="C21" s="8"/>
      <c r="D21" s="58"/>
      <c r="E21" s="18"/>
      <c r="F21" s="43"/>
      <c r="G21" s="1"/>
      <c r="H21" s="7">
        <v>39586</v>
      </c>
      <c r="I21" s="45"/>
      <c r="J21" s="45"/>
      <c r="K21" s="45"/>
      <c r="L21" s="18"/>
      <c r="M21" s="51"/>
      <c r="N21" s="54"/>
      <c r="O21" s="59">
        <v>39709</v>
      </c>
      <c r="P21" s="61"/>
      <c r="Q21" s="61"/>
      <c r="R21" s="61"/>
      <c r="S21" s="62"/>
      <c r="T21" s="62"/>
      <c r="U21" s="63"/>
    </row>
    <row r="22" spans="1:21" x14ac:dyDescent="0.2">
      <c r="A22" s="7"/>
      <c r="B22" s="8"/>
      <c r="C22" s="58"/>
      <c r="D22" s="8"/>
      <c r="E22" s="18"/>
      <c r="F22" s="43"/>
      <c r="G22" s="1"/>
      <c r="H22" s="7">
        <v>39587</v>
      </c>
      <c r="I22" s="45"/>
      <c r="J22" s="45"/>
      <c r="K22" s="45"/>
      <c r="L22" s="18"/>
      <c r="M22" s="51"/>
      <c r="N22" s="54"/>
      <c r="O22" s="59">
        <v>39710</v>
      </c>
      <c r="P22" s="61"/>
      <c r="Q22" s="61"/>
      <c r="R22" s="61"/>
      <c r="S22" s="62"/>
      <c r="T22" s="62"/>
      <c r="U22" s="64" t="s">
        <v>137</v>
      </c>
    </row>
    <row r="23" spans="1:21" x14ac:dyDescent="0.2">
      <c r="A23" s="7"/>
      <c r="B23" s="58"/>
      <c r="C23" s="8"/>
      <c r="D23" s="8"/>
      <c r="E23" s="18"/>
      <c r="F23" s="43"/>
      <c r="G23" s="49"/>
      <c r="H23" s="7">
        <v>39588</v>
      </c>
      <c r="I23" s="34"/>
      <c r="J23" s="34"/>
      <c r="K23" s="34"/>
      <c r="L23" s="35"/>
      <c r="M23" s="38"/>
      <c r="N23" s="39"/>
      <c r="O23" s="59">
        <v>39711</v>
      </c>
      <c r="P23" s="61"/>
      <c r="Q23" s="61"/>
      <c r="R23" s="61"/>
      <c r="S23" s="62"/>
      <c r="T23" s="62"/>
      <c r="U23" s="63"/>
    </row>
    <row r="24" spans="1:21" x14ac:dyDescent="0.2">
      <c r="A24" s="50"/>
      <c r="B24" s="8"/>
      <c r="C24" s="8"/>
      <c r="D24" s="8"/>
      <c r="E24" s="18"/>
      <c r="F24" s="57"/>
      <c r="G24" s="1"/>
      <c r="H24" s="7">
        <v>39589</v>
      </c>
      <c r="I24" s="34"/>
      <c r="J24" s="34"/>
      <c r="K24" s="34"/>
      <c r="L24" s="35"/>
      <c r="M24" s="38"/>
      <c r="N24" s="39" t="s">
        <v>77</v>
      </c>
      <c r="O24" s="59">
        <v>39712</v>
      </c>
      <c r="P24" s="45"/>
      <c r="Q24" s="45"/>
      <c r="R24" s="45"/>
      <c r="S24" s="18"/>
      <c r="T24" s="18"/>
      <c r="U24" s="46"/>
    </row>
    <row r="25" spans="1:21" x14ac:dyDescent="0.2">
      <c r="A25" s="7"/>
      <c r="B25" s="8"/>
      <c r="C25" s="8"/>
      <c r="D25" s="8"/>
      <c r="E25" s="48"/>
      <c r="F25" s="43"/>
      <c r="G25" s="1"/>
      <c r="H25" s="7">
        <v>39590</v>
      </c>
      <c r="I25" s="34"/>
      <c r="J25" s="34"/>
      <c r="K25" s="34"/>
      <c r="L25" s="35"/>
      <c r="M25" s="38"/>
      <c r="N25" s="39"/>
      <c r="O25" s="59">
        <v>39713</v>
      </c>
      <c r="P25" s="45"/>
      <c r="Q25" s="45"/>
      <c r="R25" s="45"/>
      <c r="S25" s="18"/>
      <c r="T25" s="18"/>
      <c r="U25" s="46"/>
    </row>
    <row r="26" spans="1:21" x14ac:dyDescent="0.2">
      <c r="A26" s="7"/>
      <c r="B26" s="8"/>
      <c r="C26" s="8"/>
      <c r="D26" s="58"/>
      <c r="E26" s="18"/>
      <c r="F26" s="43"/>
      <c r="G26" s="1"/>
      <c r="H26" s="7">
        <v>39591</v>
      </c>
      <c r="I26" s="34"/>
      <c r="J26" s="34"/>
      <c r="K26" s="34"/>
      <c r="L26" s="35"/>
      <c r="M26" s="38"/>
      <c r="N26" s="39" t="s">
        <v>78</v>
      </c>
      <c r="O26" s="59">
        <v>39714</v>
      </c>
      <c r="P26" s="32" t="s">
        <v>17</v>
      </c>
      <c r="Q26" s="32" t="s">
        <v>15</v>
      </c>
      <c r="R26" s="32" t="s">
        <v>23</v>
      </c>
      <c r="S26" s="18" t="s">
        <v>27</v>
      </c>
      <c r="T26" s="66">
        <v>0</v>
      </c>
      <c r="U26" s="1" t="s">
        <v>139</v>
      </c>
    </row>
    <row r="27" spans="1:21" x14ac:dyDescent="0.2">
      <c r="A27" s="7"/>
      <c r="B27" s="8"/>
      <c r="C27" s="58"/>
      <c r="D27" s="8"/>
      <c r="E27" s="18"/>
      <c r="F27" s="43"/>
      <c r="G27" s="1"/>
      <c r="H27" s="7">
        <v>39592</v>
      </c>
      <c r="I27" s="34"/>
      <c r="J27" s="34"/>
      <c r="K27" s="34"/>
      <c r="L27" s="35"/>
      <c r="M27" s="38"/>
      <c r="N27" s="39"/>
      <c r="O27" s="59">
        <v>39715</v>
      </c>
      <c r="P27" s="32" t="s">
        <v>17</v>
      </c>
      <c r="Q27" s="32" t="s">
        <v>15</v>
      </c>
      <c r="R27" s="32" t="s">
        <v>100</v>
      </c>
      <c r="S27" s="18" t="s">
        <v>16</v>
      </c>
      <c r="T27" s="26" t="s">
        <v>11</v>
      </c>
      <c r="U27" s="1" t="s">
        <v>140</v>
      </c>
    </row>
    <row r="28" spans="1:21" x14ac:dyDescent="0.2">
      <c r="A28" s="7"/>
      <c r="B28" s="58"/>
      <c r="C28" s="8"/>
      <c r="D28" s="8"/>
      <c r="E28" s="18"/>
      <c r="F28" s="43"/>
      <c r="G28" s="49"/>
      <c r="H28" s="7">
        <v>39593</v>
      </c>
      <c r="I28" s="45"/>
      <c r="J28" s="45"/>
      <c r="K28" s="45"/>
      <c r="L28" s="18"/>
      <c r="M28" s="51"/>
      <c r="N28" s="54"/>
      <c r="O28" s="59">
        <v>39716</v>
      </c>
      <c r="P28" s="32" t="s">
        <v>17</v>
      </c>
      <c r="Q28" s="32" t="s">
        <v>15</v>
      </c>
      <c r="R28" s="32" t="s">
        <v>23</v>
      </c>
      <c r="S28" s="18" t="s">
        <v>16</v>
      </c>
      <c r="T28" s="26" t="s">
        <v>11</v>
      </c>
      <c r="U28" s="65" t="s">
        <v>141</v>
      </c>
    </row>
    <row r="29" spans="1:21" x14ac:dyDescent="0.2">
      <c r="A29" s="50"/>
      <c r="B29" s="8"/>
      <c r="C29" s="8"/>
      <c r="D29" s="8"/>
      <c r="E29" s="18"/>
      <c r="F29" s="57"/>
      <c r="G29" s="1"/>
      <c r="H29" s="7">
        <v>39594</v>
      </c>
      <c r="I29" s="45"/>
      <c r="J29" s="45"/>
      <c r="K29" s="45"/>
      <c r="L29" s="18"/>
      <c r="M29" s="51"/>
      <c r="N29" s="54"/>
      <c r="O29" s="59">
        <v>39717</v>
      </c>
      <c r="P29" s="32" t="s">
        <v>17</v>
      </c>
      <c r="Q29" s="32" t="s">
        <v>15</v>
      </c>
      <c r="R29" s="32" t="s">
        <v>23</v>
      </c>
      <c r="S29" s="18" t="s">
        <v>16</v>
      </c>
      <c r="T29" s="26" t="s">
        <v>11</v>
      </c>
      <c r="U29" s="1" t="s">
        <v>140</v>
      </c>
    </row>
    <row r="30" spans="1:21" x14ac:dyDescent="0.2">
      <c r="A30" s="7"/>
      <c r="B30" s="8"/>
      <c r="C30" s="8"/>
      <c r="D30" s="8"/>
      <c r="E30" s="48"/>
      <c r="F30" s="43"/>
      <c r="G30" s="1"/>
      <c r="H30" s="7">
        <v>39595</v>
      </c>
      <c r="I30" s="34"/>
      <c r="J30" s="34"/>
      <c r="K30" s="34"/>
      <c r="L30" s="35"/>
      <c r="M30" s="38"/>
      <c r="N30" s="39"/>
      <c r="O30" s="59">
        <v>39718</v>
      </c>
      <c r="P30" s="32" t="s">
        <v>17</v>
      </c>
      <c r="Q30" s="32" t="s">
        <v>15</v>
      </c>
      <c r="R30" s="32" t="s">
        <v>39</v>
      </c>
      <c r="S30" s="18" t="s">
        <v>2</v>
      </c>
      <c r="T30" s="66">
        <v>0</v>
      </c>
      <c r="U30" s="1" t="s">
        <v>140</v>
      </c>
    </row>
    <row r="31" spans="1:21" x14ac:dyDescent="0.2">
      <c r="A31" s="7"/>
      <c r="B31" s="8"/>
      <c r="C31" s="8"/>
      <c r="D31" s="58"/>
      <c r="E31" s="18"/>
      <c r="F31" s="43"/>
      <c r="G31" s="1"/>
      <c r="H31" s="7">
        <v>39596</v>
      </c>
      <c r="I31" s="34"/>
      <c r="J31" s="34"/>
      <c r="K31" s="34"/>
      <c r="L31" s="35"/>
      <c r="M31" s="38"/>
      <c r="N31" s="39"/>
      <c r="O31" s="59">
        <v>39719</v>
      </c>
      <c r="P31" s="45"/>
      <c r="Q31" s="45"/>
      <c r="R31" s="45"/>
      <c r="S31" s="18"/>
      <c r="T31" s="18"/>
      <c r="U31" s="46"/>
    </row>
    <row r="32" spans="1:21" x14ac:dyDescent="0.2">
      <c r="A32" s="7"/>
      <c r="B32" s="8"/>
      <c r="C32" s="58"/>
      <c r="D32" s="8"/>
      <c r="E32" s="18"/>
      <c r="F32" s="43"/>
      <c r="G32" s="1"/>
      <c r="H32" s="7">
        <v>39597</v>
      </c>
      <c r="I32" s="32" t="s">
        <v>17</v>
      </c>
      <c r="J32" s="32" t="s">
        <v>15</v>
      </c>
      <c r="K32" s="32" t="s">
        <v>23</v>
      </c>
      <c r="L32" s="18" t="s">
        <v>27</v>
      </c>
      <c r="M32" s="14">
        <v>0</v>
      </c>
      <c r="N32" s="1" t="s">
        <v>38</v>
      </c>
      <c r="O32" s="59">
        <v>39720</v>
      </c>
      <c r="P32" s="45"/>
      <c r="Q32" s="45"/>
      <c r="R32" s="45"/>
      <c r="S32" s="18"/>
      <c r="T32" s="18"/>
      <c r="U32" s="46"/>
    </row>
    <row r="33" spans="1:21" x14ac:dyDescent="0.2">
      <c r="A33" s="7"/>
      <c r="B33" s="58"/>
      <c r="C33" s="8"/>
      <c r="D33" s="8"/>
      <c r="E33" s="18"/>
      <c r="F33" s="43"/>
      <c r="G33" s="49"/>
      <c r="H33" s="7">
        <v>39598</v>
      </c>
      <c r="I33" s="32" t="s">
        <v>17</v>
      </c>
      <c r="J33" s="32" t="s">
        <v>15</v>
      </c>
      <c r="K33" s="32" t="s">
        <v>23</v>
      </c>
      <c r="L33" s="18" t="s">
        <v>27</v>
      </c>
      <c r="M33" s="14">
        <v>0</v>
      </c>
      <c r="N33" s="1" t="s">
        <v>75</v>
      </c>
      <c r="O33" s="59"/>
      <c r="P33" s="8"/>
      <c r="Q33" s="8"/>
      <c r="R33" s="8"/>
      <c r="S33" s="18"/>
      <c r="T33" s="12"/>
      <c r="U33" s="1"/>
    </row>
    <row r="34" spans="1:21" x14ac:dyDescent="0.2">
      <c r="A34" s="50"/>
      <c r="B34" s="8"/>
      <c r="C34" s="8"/>
      <c r="D34" s="8"/>
      <c r="E34" s="18"/>
      <c r="F34" s="57"/>
      <c r="G34" s="1"/>
      <c r="H34" s="7"/>
      <c r="I34" s="8"/>
      <c r="J34" s="8"/>
      <c r="K34" s="8"/>
      <c r="L34" s="18"/>
      <c r="M34" s="43"/>
      <c r="N34" s="1"/>
      <c r="O34" s="59"/>
      <c r="P34" s="8"/>
      <c r="Q34" s="8"/>
      <c r="R34" s="8"/>
      <c r="S34" s="18"/>
      <c r="T34" s="12"/>
      <c r="U34" s="1"/>
    </row>
    <row r="35" spans="1:21" x14ac:dyDescent="0.2">
      <c r="A35" s="7"/>
      <c r="B35" s="8"/>
      <c r="C35" s="8"/>
      <c r="D35" s="8"/>
      <c r="E35" s="48"/>
      <c r="F35" s="43"/>
      <c r="G35" s="1"/>
      <c r="H35" s="7"/>
      <c r="I35" s="8"/>
      <c r="J35" s="8"/>
      <c r="K35" s="8"/>
      <c r="L35" s="18"/>
      <c r="M35" s="43"/>
      <c r="N35" s="1"/>
      <c r="O35" s="59"/>
      <c r="P35" s="8"/>
      <c r="Q35" s="8"/>
      <c r="R35" s="8"/>
      <c r="S35" s="18"/>
      <c r="T35" s="12"/>
      <c r="U35" s="1"/>
    </row>
    <row r="36" spans="1:21" x14ac:dyDescent="0.2">
      <c r="A36" s="7"/>
      <c r="B36" s="8"/>
      <c r="C36" s="8"/>
      <c r="D36" s="58"/>
      <c r="E36" s="18"/>
      <c r="F36" s="43"/>
      <c r="G36" s="1"/>
      <c r="H36" s="7"/>
      <c r="I36" s="8"/>
      <c r="J36" s="8"/>
      <c r="K36" s="8"/>
      <c r="L36" s="18"/>
      <c r="M36" s="43"/>
      <c r="N36" s="1"/>
      <c r="O36" s="59"/>
      <c r="P36" s="8"/>
      <c r="Q36" s="8"/>
      <c r="R36" s="8"/>
      <c r="S36" s="18"/>
      <c r="T36" s="12"/>
      <c r="U36" s="1"/>
    </row>
    <row r="37" spans="1:21" x14ac:dyDescent="0.2">
      <c r="A37" s="7"/>
      <c r="B37" s="8"/>
      <c r="C37" s="58"/>
      <c r="D37" s="8"/>
      <c r="E37" s="18"/>
      <c r="F37" s="43"/>
      <c r="G37" s="1"/>
      <c r="H37" s="7"/>
      <c r="I37" s="8"/>
      <c r="J37" s="8"/>
      <c r="K37" s="8"/>
      <c r="L37" s="18"/>
      <c r="M37" s="43"/>
      <c r="N37" s="1"/>
      <c r="O37" s="59"/>
      <c r="P37" s="8"/>
      <c r="Q37" s="8"/>
      <c r="R37" s="8"/>
      <c r="S37" s="18"/>
      <c r="T37" s="12"/>
      <c r="U37" s="1"/>
    </row>
    <row r="38" spans="1:21" x14ac:dyDescent="0.2">
      <c r="A38" s="7"/>
      <c r="B38" s="58"/>
      <c r="C38" s="8"/>
      <c r="D38" s="8"/>
      <c r="E38" s="18"/>
      <c r="F38" s="43"/>
      <c r="G38" s="49"/>
      <c r="H38" s="7"/>
      <c r="I38" s="8"/>
      <c r="J38" s="8"/>
      <c r="K38" s="8"/>
      <c r="L38" s="18"/>
      <c r="M38" s="43"/>
      <c r="N38" s="1"/>
      <c r="O38" s="59"/>
      <c r="P38" s="8"/>
      <c r="Q38" s="8"/>
      <c r="R38" s="8"/>
      <c r="S38" s="18"/>
      <c r="T38" s="12"/>
      <c r="U38" s="1"/>
    </row>
    <row r="39" spans="1:21" x14ac:dyDescent="0.2">
      <c r="A39" s="50"/>
      <c r="B39" s="8"/>
      <c r="C39" s="8"/>
      <c r="D39" s="8"/>
      <c r="E39" s="18"/>
      <c r="F39" s="57"/>
      <c r="G39" s="1"/>
      <c r="H39" s="7"/>
      <c r="I39" s="8"/>
      <c r="J39" s="8"/>
      <c r="K39" s="8"/>
      <c r="L39" s="18"/>
      <c r="M39" s="43"/>
      <c r="N39" s="1"/>
      <c r="O39" s="59"/>
      <c r="P39" s="8"/>
      <c r="Q39" s="8"/>
      <c r="R39" s="8"/>
      <c r="S39" s="18"/>
      <c r="T39" s="12"/>
      <c r="U39" s="1"/>
    </row>
    <row r="40" spans="1:21" x14ac:dyDescent="0.2">
      <c r="A40" s="7"/>
      <c r="B40" s="8"/>
      <c r="C40" s="8"/>
      <c r="D40" s="8"/>
      <c r="E40" s="48"/>
      <c r="F40" s="43"/>
      <c r="G40" s="1"/>
      <c r="H40" s="7"/>
      <c r="I40" s="8"/>
      <c r="J40" s="8"/>
      <c r="K40" s="8"/>
      <c r="L40" s="18"/>
      <c r="M40" s="43"/>
      <c r="N40" s="1"/>
      <c r="O40" s="59"/>
      <c r="P40" s="8"/>
      <c r="Q40" s="8"/>
      <c r="R40" s="8"/>
      <c r="S40" s="18"/>
      <c r="T40" s="12"/>
      <c r="U40" s="1"/>
    </row>
    <row r="41" spans="1:21" x14ac:dyDescent="0.2">
      <c r="A41" s="7"/>
      <c r="B41" s="8"/>
      <c r="C41" s="8"/>
      <c r="D41" s="58"/>
      <c r="E41" s="18"/>
      <c r="F41" s="43"/>
      <c r="G41" s="1"/>
      <c r="H41" s="7"/>
      <c r="I41" s="8"/>
      <c r="J41" s="8"/>
      <c r="K41" s="8"/>
      <c r="L41" s="18"/>
      <c r="M41" s="43"/>
      <c r="N41" s="1"/>
      <c r="O41" s="59"/>
      <c r="P41" s="8"/>
      <c r="Q41" s="8"/>
      <c r="R41" s="8"/>
      <c r="S41" s="18"/>
      <c r="T41" s="12"/>
      <c r="U41" s="1"/>
    </row>
    <row r="42" spans="1:21" x14ac:dyDescent="0.2">
      <c r="A42" s="7"/>
      <c r="B42" s="8"/>
      <c r="C42" s="58"/>
      <c r="D42" s="8"/>
      <c r="E42" s="18"/>
      <c r="F42" s="43"/>
      <c r="G42" s="1"/>
      <c r="H42" s="7"/>
      <c r="I42" s="8"/>
      <c r="J42" s="8"/>
      <c r="K42" s="8"/>
      <c r="L42" s="18"/>
      <c r="M42" s="43"/>
      <c r="N42" s="1"/>
      <c r="O42" s="59"/>
      <c r="P42" s="8"/>
      <c r="Q42" s="8"/>
      <c r="R42" s="8"/>
      <c r="S42" s="18"/>
      <c r="T42" s="12"/>
      <c r="U42" s="1"/>
    </row>
    <row r="43" spans="1:21" x14ac:dyDescent="0.2">
      <c r="A43" s="7"/>
      <c r="B43" s="58"/>
      <c r="C43" s="8"/>
      <c r="D43" s="8"/>
      <c r="E43" s="18"/>
      <c r="F43" s="43"/>
      <c r="G43" s="49"/>
      <c r="H43" s="7"/>
      <c r="I43" s="8"/>
      <c r="J43" s="8"/>
      <c r="K43" s="8"/>
      <c r="L43" s="18"/>
      <c r="M43" s="43"/>
      <c r="N43" s="1"/>
      <c r="O43" s="59"/>
      <c r="P43" s="8"/>
      <c r="Q43" s="8"/>
      <c r="R43" s="8"/>
      <c r="S43" s="18"/>
      <c r="T43" s="12"/>
      <c r="U43" s="1"/>
    </row>
    <row r="44" spans="1:21" x14ac:dyDescent="0.2">
      <c r="A44" s="50"/>
      <c r="B44" s="8"/>
      <c r="C44" s="8"/>
      <c r="D44" s="8"/>
      <c r="E44" s="18"/>
      <c r="F44" s="57"/>
      <c r="G44" s="1"/>
      <c r="H44" s="7"/>
      <c r="I44" s="8"/>
      <c r="J44" s="8"/>
      <c r="K44" s="8"/>
      <c r="L44" s="18"/>
      <c r="M44" s="43"/>
      <c r="N44" s="1"/>
      <c r="O44" s="59"/>
      <c r="P44" s="8"/>
      <c r="Q44" s="8"/>
      <c r="R44" s="8"/>
      <c r="S44" s="18"/>
      <c r="T44" s="12"/>
      <c r="U44" s="1"/>
    </row>
    <row r="45" spans="1:21" x14ac:dyDescent="0.2">
      <c r="A45" s="7"/>
      <c r="B45" s="8"/>
      <c r="C45" s="8"/>
      <c r="D45" s="8"/>
      <c r="E45" s="48"/>
      <c r="F45" s="43"/>
      <c r="G45" s="1"/>
      <c r="H45" s="7"/>
      <c r="I45" s="8"/>
      <c r="J45" s="8"/>
      <c r="K45" s="8"/>
      <c r="L45" s="18"/>
      <c r="M45" s="43"/>
      <c r="N45" s="1"/>
      <c r="O45" s="59"/>
      <c r="P45" s="8"/>
      <c r="Q45" s="8"/>
      <c r="R45" s="8"/>
      <c r="S45" s="18"/>
      <c r="T45" s="12"/>
      <c r="U45" s="1"/>
    </row>
    <row r="46" spans="1:21" x14ac:dyDescent="0.2">
      <c r="A46" s="7"/>
      <c r="B46" s="8"/>
      <c r="C46" s="8"/>
      <c r="D46" s="58"/>
      <c r="E46" s="18"/>
      <c r="F46" s="43"/>
      <c r="G46" s="1"/>
      <c r="H46" s="7"/>
      <c r="I46" s="8"/>
      <c r="J46" s="8"/>
      <c r="K46" s="8"/>
      <c r="L46" s="18"/>
      <c r="M46" s="43"/>
      <c r="N46" s="1"/>
      <c r="O46" s="59"/>
      <c r="P46" s="8"/>
      <c r="Q46" s="8"/>
      <c r="R46" s="8"/>
      <c r="S46" s="18"/>
      <c r="T46" s="12"/>
      <c r="U46" s="1"/>
    </row>
    <row r="47" spans="1:21" x14ac:dyDescent="0.2">
      <c r="A47" s="7"/>
      <c r="B47" s="8"/>
      <c r="C47" s="58"/>
      <c r="D47" s="8"/>
      <c r="E47" s="18"/>
      <c r="F47" s="43"/>
      <c r="G47" s="1"/>
      <c r="H47" s="7"/>
      <c r="I47" s="8"/>
      <c r="J47" s="8"/>
      <c r="K47" s="8"/>
      <c r="L47" s="18"/>
      <c r="M47" s="43"/>
      <c r="N47" s="1"/>
      <c r="O47" s="59"/>
      <c r="P47" s="8"/>
      <c r="Q47" s="8"/>
      <c r="R47" s="8"/>
      <c r="S47" s="18"/>
      <c r="T47" s="12"/>
      <c r="U47" s="1"/>
    </row>
    <row r="48" spans="1:21" x14ac:dyDescent="0.2">
      <c r="A48" s="7"/>
      <c r="B48" s="58"/>
      <c r="C48" s="8"/>
      <c r="D48" s="8"/>
      <c r="E48" s="18"/>
      <c r="F48" s="43"/>
      <c r="G48" s="49"/>
      <c r="H48" s="7"/>
      <c r="I48" s="8"/>
      <c r="J48" s="8"/>
      <c r="K48" s="8"/>
      <c r="L48" s="18"/>
      <c r="M48" s="43"/>
      <c r="N48" s="1"/>
      <c r="O48" s="59"/>
      <c r="P48" s="8"/>
      <c r="Q48" s="8"/>
      <c r="R48" s="8"/>
      <c r="S48" s="18"/>
      <c r="T48" s="12"/>
      <c r="U48" s="1"/>
    </row>
    <row r="49" spans="1:21" x14ac:dyDescent="0.2">
      <c r="A49" s="50"/>
      <c r="B49" s="8"/>
      <c r="C49" s="8"/>
      <c r="D49" s="8"/>
      <c r="E49" s="18"/>
      <c r="F49" s="57"/>
      <c r="G49" s="1"/>
      <c r="H49" s="7"/>
      <c r="I49" s="8"/>
      <c r="J49" s="8"/>
      <c r="K49" s="8"/>
      <c r="L49" s="18"/>
      <c r="M49" s="43"/>
      <c r="N49" s="1"/>
      <c r="O49" s="59"/>
      <c r="P49" s="8"/>
      <c r="Q49" s="8"/>
      <c r="R49" s="8"/>
      <c r="S49" s="18"/>
      <c r="T49" s="12"/>
      <c r="U49" s="1"/>
    </row>
    <row r="50" spans="1:21" x14ac:dyDescent="0.2">
      <c r="A50" s="7"/>
      <c r="B50" s="8"/>
      <c r="C50" s="8"/>
      <c r="D50" s="8"/>
      <c r="E50" s="48"/>
      <c r="F50" s="43"/>
      <c r="G50" s="1"/>
      <c r="H50" s="7"/>
      <c r="I50" s="8"/>
      <c r="J50" s="8"/>
      <c r="K50" s="8"/>
      <c r="L50" s="18"/>
      <c r="M50" s="43"/>
      <c r="N50" s="1"/>
      <c r="O50" s="59"/>
      <c r="P50" s="8"/>
      <c r="Q50" s="8"/>
      <c r="R50" s="8"/>
      <c r="S50" s="18"/>
      <c r="T50" s="12"/>
      <c r="U50" s="1"/>
    </row>
    <row r="51" spans="1:21" x14ac:dyDescent="0.2">
      <c r="A51" s="7"/>
      <c r="B51" s="8"/>
      <c r="C51" s="8"/>
      <c r="D51" s="58"/>
      <c r="E51" s="18"/>
      <c r="F51" s="43"/>
      <c r="G51" s="1"/>
      <c r="H51" s="7"/>
      <c r="I51" s="8"/>
      <c r="J51" s="8"/>
      <c r="K51" s="8"/>
      <c r="L51" s="18"/>
      <c r="M51" s="43"/>
      <c r="N51" s="1"/>
      <c r="O51" s="59"/>
      <c r="P51" s="8"/>
      <c r="Q51" s="8"/>
      <c r="R51" s="8"/>
      <c r="S51" s="18"/>
      <c r="T51" s="12"/>
      <c r="U51" s="1"/>
    </row>
    <row r="52" spans="1:21" x14ac:dyDescent="0.2">
      <c r="A52" s="7"/>
      <c r="B52" s="8"/>
      <c r="C52" s="58"/>
      <c r="D52" s="8"/>
      <c r="E52" s="18"/>
      <c r="F52" s="43"/>
      <c r="G52" s="1"/>
      <c r="H52" s="7"/>
      <c r="I52" s="8"/>
      <c r="J52" s="8"/>
      <c r="K52" s="8"/>
      <c r="L52" s="18"/>
      <c r="M52" s="43"/>
      <c r="N52" s="1"/>
      <c r="O52" s="59"/>
      <c r="P52" s="8"/>
      <c r="Q52" s="8"/>
      <c r="R52" s="8"/>
      <c r="S52" s="18"/>
      <c r="T52" s="12"/>
      <c r="U52" s="1"/>
    </row>
    <row r="53" spans="1:21" x14ac:dyDescent="0.2">
      <c r="A53" s="7"/>
      <c r="B53" s="58"/>
      <c r="C53" s="8"/>
      <c r="D53" s="8"/>
      <c r="E53" s="18"/>
      <c r="F53" s="43"/>
      <c r="G53" s="49"/>
      <c r="H53" s="7"/>
      <c r="I53" s="8"/>
      <c r="J53" s="8"/>
      <c r="K53" s="8"/>
      <c r="L53" s="18"/>
      <c r="M53" s="43"/>
      <c r="N53" s="1"/>
      <c r="O53" s="59"/>
      <c r="P53" s="8"/>
      <c r="Q53" s="8"/>
      <c r="R53" s="8"/>
      <c r="S53" s="18"/>
      <c r="T53" s="12"/>
      <c r="U53" s="1"/>
    </row>
    <row r="54" spans="1:21" ht="13.5" thickBot="1" x14ac:dyDescent="0.25">
      <c r="A54" s="50"/>
      <c r="B54" s="8"/>
      <c r="C54" s="8"/>
      <c r="D54" s="8"/>
      <c r="E54" s="18"/>
      <c r="F54" s="57"/>
      <c r="G54" s="1"/>
      <c r="H54" s="7"/>
      <c r="I54" s="8"/>
      <c r="J54" s="8"/>
      <c r="K54" s="8"/>
      <c r="L54" s="18"/>
      <c r="M54" s="43"/>
      <c r="N54" s="1"/>
      <c r="O54" s="59"/>
      <c r="P54" s="8"/>
      <c r="Q54" s="8"/>
      <c r="R54" s="8"/>
      <c r="S54" s="18"/>
      <c r="T54" s="12"/>
      <c r="U54" s="1"/>
    </row>
    <row r="55" spans="1:21" ht="13.5" thickBot="1" x14ac:dyDescent="0.25">
      <c r="A55" s="17"/>
      <c r="B55" s="15"/>
      <c r="C55" s="15"/>
      <c r="D55" s="15"/>
      <c r="E55" s="15"/>
      <c r="F55" s="53" t="s">
        <v>114</v>
      </c>
      <c r="G55" s="16"/>
      <c r="H55" s="17"/>
      <c r="I55" s="15"/>
      <c r="J55" s="15"/>
      <c r="K55" s="15"/>
      <c r="L55" s="15"/>
      <c r="M55" s="53" t="s">
        <v>118</v>
      </c>
      <c r="N55" s="16"/>
      <c r="O55" s="17" t="s">
        <v>164</v>
      </c>
      <c r="P55" s="15" t="s">
        <v>163</v>
      </c>
      <c r="Q55" s="15"/>
      <c r="R55" s="15"/>
      <c r="S55" s="15"/>
      <c r="T55" s="53" t="s">
        <v>122</v>
      </c>
      <c r="U55" s="16"/>
    </row>
    <row r="56" spans="1:21" x14ac:dyDescent="0.2">
      <c r="A56" s="3" t="s">
        <v>18</v>
      </c>
      <c r="B56" s="4" t="s">
        <v>19</v>
      </c>
      <c r="C56" s="4" t="s">
        <v>21</v>
      </c>
      <c r="D56" s="4" t="s">
        <v>20</v>
      </c>
      <c r="E56" s="5" t="s">
        <v>43</v>
      </c>
      <c r="F56" s="5" t="s">
        <v>22</v>
      </c>
      <c r="G56" s="6" t="s">
        <v>30</v>
      </c>
      <c r="H56" s="3" t="s">
        <v>18</v>
      </c>
      <c r="I56" s="4" t="s">
        <v>19</v>
      </c>
      <c r="J56" s="4" t="s">
        <v>21</v>
      </c>
      <c r="K56" s="4" t="s">
        <v>20</v>
      </c>
      <c r="L56" s="5" t="s">
        <v>43</v>
      </c>
      <c r="M56" s="5" t="s">
        <v>22</v>
      </c>
      <c r="N56" s="6" t="s">
        <v>30</v>
      </c>
      <c r="O56" s="3" t="s">
        <v>18</v>
      </c>
      <c r="P56" s="4" t="s">
        <v>19</v>
      </c>
      <c r="Q56" s="4" t="s">
        <v>21</v>
      </c>
      <c r="R56" s="4" t="s">
        <v>20</v>
      </c>
      <c r="S56" s="5" t="s">
        <v>43</v>
      </c>
      <c r="T56" s="5" t="s">
        <v>22</v>
      </c>
      <c r="U56" s="6" t="s">
        <v>30</v>
      </c>
    </row>
    <row r="57" spans="1:21" x14ac:dyDescent="0.2">
      <c r="A57" s="7"/>
      <c r="B57" s="58"/>
      <c r="C57" s="8"/>
      <c r="D57" s="8"/>
      <c r="E57" s="18"/>
      <c r="F57" s="43"/>
      <c r="G57" s="49"/>
      <c r="H57" s="7">
        <v>39599</v>
      </c>
      <c r="I57" s="34"/>
      <c r="J57" s="34"/>
      <c r="K57" s="34"/>
      <c r="L57" s="35"/>
      <c r="M57" s="38"/>
      <c r="N57" s="39" t="s">
        <v>79</v>
      </c>
      <c r="O57" s="60">
        <v>39721</v>
      </c>
      <c r="P57" s="33" t="s">
        <v>29</v>
      </c>
      <c r="Q57" s="33" t="s">
        <v>15</v>
      </c>
      <c r="R57" s="33" t="s">
        <v>24</v>
      </c>
      <c r="S57" s="18" t="s">
        <v>26</v>
      </c>
      <c r="T57" s="66">
        <v>0</v>
      </c>
      <c r="U57" s="1" t="s">
        <v>142</v>
      </c>
    </row>
    <row r="58" spans="1:21" x14ac:dyDescent="0.2">
      <c r="A58" s="50"/>
      <c r="B58" s="8"/>
      <c r="C58" s="8"/>
      <c r="D58" s="8"/>
      <c r="E58" s="18"/>
      <c r="F58" s="57"/>
      <c r="G58" s="1"/>
      <c r="H58" s="7">
        <v>39600</v>
      </c>
      <c r="I58" s="45"/>
      <c r="J58" s="45"/>
      <c r="K58" s="45"/>
      <c r="L58" s="18"/>
      <c r="M58" s="51"/>
      <c r="N58" s="54"/>
      <c r="O58" s="60">
        <v>39722</v>
      </c>
      <c r="P58" s="33" t="s">
        <v>29</v>
      </c>
      <c r="Q58" s="33" t="s">
        <v>15</v>
      </c>
      <c r="R58" s="33" t="s">
        <v>0</v>
      </c>
      <c r="S58" s="18" t="s">
        <v>25</v>
      </c>
      <c r="T58" s="66">
        <v>0</v>
      </c>
      <c r="U58" s="1" t="s">
        <v>143</v>
      </c>
    </row>
    <row r="59" spans="1:21" x14ac:dyDescent="0.2">
      <c r="A59" s="7"/>
      <c r="B59" s="8"/>
      <c r="C59" s="8"/>
      <c r="D59" s="8"/>
      <c r="E59" s="48"/>
      <c r="F59" s="43"/>
      <c r="G59" s="1"/>
      <c r="H59" s="7">
        <v>39601</v>
      </c>
      <c r="I59" s="45"/>
      <c r="J59" s="45"/>
      <c r="K59" s="45"/>
      <c r="L59" s="18"/>
      <c r="M59" s="51"/>
      <c r="N59" s="54"/>
      <c r="O59" s="67">
        <v>39723</v>
      </c>
      <c r="P59" s="33" t="s">
        <v>29</v>
      </c>
      <c r="Q59" s="33" t="s">
        <v>15</v>
      </c>
      <c r="R59" s="33" t="s">
        <v>0</v>
      </c>
      <c r="S59" s="18" t="s">
        <v>25</v>
      </c>
      <c r="T59" s="66">
        <v>0</v>
      </c>
      <c r="U59" s="1" t="s">
        <v>142</v>
      </c>
    </row>
    <row r="60" spans="1:21" x14ac:dyDescent="0.2">
      <c r="A60" s="7"/>
      <c r="B60" s="8"/>
      <c r="C60" s="8"/>
      <c r="D60" s="58"/>
      <c r="E60" s="18"/>
      <c r="F60" s="43"/>
      <c r="G60" s="1"/>
      <c r="H60" s="7">
        <v>39602</v>
      </c>
      <c r="I60" s="34"/>
      <c r="J60" s="34"/>
      <c r="K60" s="34"/>
      <c r="L60" s="35"/>
      <c r="M60" s="38"/>
      <c r="N60" s="39" t="s">
        <v>76</v>
      </c>
      <c r="O60" s="60">
        <v>39724</v>
      </c>
      <c r="P60" s="33" t="s">
        <v>29</v>
      </c>
      <c r="Q60" s="33" t="s">
        <v>15</v>
      </c>
      <c r="R60" s="33" t="s">
        <v>0</v>
      </c>
      <c r="S60" s="18" t="s">
        <v>25</v>
      </c>
      <c r="T60" s="66">
        <v>0</v>
      </c>
      <c r="U60" s="1" t="s">
        <v>143</v>
      </c>
    </row>
    <row r="61" spans="1:21" x14ac:dyDescent="0.2">
      <c r="A61" s="7"/>
      <c r="B61" s="8"/>
      <c r="C61" s="58"/>
      <c r="D61" s="8"/>
      <c r="E61" s="18"/>
      <c r="F61" s="43"/>
      <c r="G61" s="1"/>
      <c r="H61" s="7">
        <v>39603</v>
      </c>
      <c r="I61" s="34"/>
      <c r="J61" s="34"/>
      <c r="K61" s="34"/>
      <c r="L61" s="35"/>
      <c r="M61" s="38"/>
      <c r="N61" s="39" t="s">
        <v>80</v>
      </c>
      <c r="O61" s="67">
        <v>39725</v>
      </c>
      <c r="P61" s="10"/>
      <c r="Q61" s="10"/>
      <c r="R61" s="10"/>
      <c r="S61" s="11"/>
      <c r="T61" s="11"/>
      <c r="U61" s="2"/>
    </row>
    <row r="62" spans="1:21" x14ac:dyDescent="0.2">
      <c r="A62" s="7"/>
      <c r="B62" s="58"/>
      <c r="C62" s="8"/>
      <c r="D62" s="8"/>
      <c r="E62" s="18"/>
      <c r="F62" s="43"/>
      <c r="G62" s="49"/>
      <c r="H62" s="7">
        <v>39604</v>
      </c>
      <c r="I62" s="34"/>
      <c r="J62" s="34"/>
      <c r="K62" s="34"/>
      <c r="L62" s="35"/>
      <c r="M62" s="38"/>
      <c r="N62" s="39"/>
      <c r="O62" s="60">
        <v>39726</v>
      </c>
      <c r="P62" s="45"/>
      <c r="Q62" s="45"/>
      <c r="R62" s="45"/>
      <c r="S62" s="18"/>
      <c r="T62" s="18"/>
      <c r="U62" s="46"/>
    </row>
    <row r="63" spans="1:21" x14ac:dyDescent="0.2">
      <c r="A63" s="50"/>
      <c r="B63" s="8"/>
      <c r="C63" s="8"/>
      <c r="D63" s="8"/>
      <c r="E63" s="18"/>
      <c r="F63" s="57"/>
      <c r="G63" s="1"/>
      <c r="H63" s="7">
        <v>39605</v>
      </c>
      <c r="I63" s="34"/>
      <c r="J63" s="34"/>
      <c r="K63" s="34"/>
      <c r="L63" s="35"/>
      <c r="M63" s="38"/>
      <c r="N63" s="39" t="s">
        <v>82</v>
      </c>
      <c r="O63" s="67">
        <v>39727</v>
      </c>
      <c r="P63" s="45"/>
      <c r="Q63" s="45"/>
      <c r="R63" s="45"/>
      <c r="S63" s="18"/>
      <c r="T63" s="18"/>
      <c r="U63" s="46"/>
    </row>
    <row r="64" spans="1:21" x14ac:dyDescent="0.2">
      <c r="A64" s="7"/>
      <c r="B64" s="8"/>
      <c r="C64" s="8"/>
      <c r="D64" s="8"/>
      <c r="E64" s="48"/>
      <c r="F64" s="43"/>
      <c r="G64" s="1"/>
      <c r="H64" s="7">
        <v>39606</v>
      </c>
      <c r="I64" s="34"/>
      <c r="J64" s="34"/>
      <c r="K64" s="34"/>
      <c r="L64" s="35"/>
      <c r="M64" s="38"/>
      <c r="N64" s="39" t="s">
        <v>81</v>
      </c>
      <c r="O64" s="60">
        <v>39728</v>
      </c>
      <c r="P64" s="30" t="s">
        <v>34</v>
      </c>
      <c r="Q64" s="30" t="s">
        <v>153</v>
      </c>
      <c r="R64" s="30" t="s">
        <v>7</v>
      </c>
      <c r="S64" s="18" t="s">
        <v>144</v>
      </c>
      <c r="T64" s="42" t="s">
        <v>145</v>
      </c>
      <c r="U64" s="1" t="s">
        <v>143</v>
      </c>
    </row>
    <row r="65" spans="1:21" x14ac:dyDescent="0.2">
      <c r="A65" s="7"/>
      <c r="B65" s="8"/>
      <c r="C65" s="8"/>
      <c r="D65" s="58"/>
      <c r="E65" s="18"/>
      <c r="F65" s="43"/>
      <c r="G65" s="1"/>
      <c r="H65" s="7">
        <v>39607</v>
      </c>
      <c r="I65" s="45"/>
      <c r="J65" s="45"/>
      <c r="K65" s="45"/>
      <c r="L65" s="18"/>
      <c r="M65" s="51"/>
      <c r="N65" s="54"/>
      <c r="O65" s="60">
        <v>39729</v>
      </c>
      <c r="P65" s="30" t="s">
        <v>34</v>
      </c>
      <c r="Q65" s="30" t="s">
        <v>8</v>
      </c>
      <c r="R65" s="30" t="s">
        <v>3</v>
      </c>
      <c r="S65" s="18" t="s">
        <v>44</v>
      </c>
      <c r="T65" s="14">
        <v>0</v>
      </c>
      <c r="U65" s="1" t="s">
        <v>150</v>
      </c>
    </row>
    <row r="66" spans="1:21" x14ac:dyDescent="0.2">
      <c r="A66" s="7"/>
      <c r="B66" s="8"/>
      <c r="C66" s="58"/>
      <c r="D66" s="8"/>
      <c r="E66" s="18"/>
      <c r="F66" s="43"/>
      <c r="G66" s="1"/>
      <c r="H66" s="7">
        <v>39608</v>
      </c>
      <c r="I66" s="45"/>
      <c r="J66" s="45"/>
      <c r="K66" s="45"/>
      <c r="L66" s="18"/>
      <c r="M66" s="18"/>
      <c r="N66" s="46"/>
      <c r="O66" s="67">
        <v>39730</v>
      </c>
      <c r="P66" s="30" t="s">
        <v>34</v>
      </c>
      <c r="Q66" s="30" t="s">
        <v>8</v>
      </c>
      <c r="R66" s="30" t="s">
        <v>3</v>
      </c>
      <c r="S66" s="18" t="s">
        <v>44</v>
      </c>
      <c r="T66" s="14">
        <v>0</v>
      </c>
      <c r="U66" s="1" t="s">
        <v>143</v>
      </c>
    </row>
    <row r="67" spans="1:21" x14ac:dyDescent="0.2">
      <c r="A67" s="7"/>
      <c r="B67" s="58"/>
      <c r="C67" s="8"/>
      <c r="D67" s="8"/>
      <c r="E67" s="18"/>
      <c r="F67" s="43"/>
      <c r="G67" s="49"/>
      <c r="H67" s="7">
        <v>39609</v>
      </c>
      <c r="I67" s="32" t="s">
        <v>17</v>
      </c>
      <c r="J67" s="32" t="s">
        <v>15</v>
      </c>
      <c r="K67" s="32" t="s">
        <v>23</v>
      </c>
      <c r="L67" s="18" t="s">
        <v>27</v>
      </c>
      <c r="M67" s="28">
        <v>0</v>
      </c>
      <c r="N67" s="39" t="s">
        <v>83</v>
      </c>
      <c r="O67" s="60">
        <v>39731</v>
      </c>
      <c r="P67" s="30" t="s">
        <v>34</v>
      </c>
      <c r="Q67" s="30" t="s">
        <v>8</v>
      </c>
      <c r="R67" s="30" t="s">
        <v>3</v>
      </c>
      <c r="S67" s="18" t="s">
        <v>44</v>
      </c>
      <c r="T67" s="14">
        <v>0</v>
      </c>
      <c r="U67" s="1" t="s">
        <v>152</v>
      </c>
    </row>
    <row r="68" spans="1:21" x14ac:dyDescent="0.2">
      <c r="A68" s="50"/>
      <c r="B68" s="8"/>
      <c r="C68" s="8"/>
      <c r="D68" s="8"/>
      <c r="E68" s="18"/>
      <c r="F68" s="57"/>
      <c r="G68" s="1"/>
      <c r="H68" s="7">
        <v>39610</v>
      </c>
      <c r="I68" s="32" t="s">
        <v>17</v>
      </c>
      <c r="J68" s="32" t="s">
        <v>15</v>
      </c>
      <c r="K68" s="32" t="s">
        <v>23</v>
      </c>
      <c r="L68" s="18" t="s">
        <v>27</v>
      </c>
      <c r="M68" s="14">
        <v>0</v>
      </c>
      <c r="N68" s="1" t="s">
        <v>71</v>
      </c>
      <c r="O68" s="67">
        <v>39732</v>
      </c>
      <c r="P68" s="30" t="s">
        <v>34</v>
      </c>
      <c r="Q68" s="30" t="s">
        <v>8</v>
      </c>
      <c r="R68" s="30" t="s">
        <v>1</v>
      </c>
      <c r="S68" s="18" t="s">
        <v>155</v>
      </c>
      <c r="T68" s="42" t="s">
        <v>156</v>
      </c>
      <c r="U68" s="1" t="s">
        <v>154</v>
      </c>
    </row>
    <row r="69" spans="1:21" x14ac:dyDescent="0.2">
      <c r="A69" s="7"/>
      <c r="B69" s="8"/>
      <c r="C69" s="8"/>
      <c r="D69" s="8"/>
      <c r="E69" s="48"/>
      <c r="F69" s="43"/>
      <c r="G69" s="1"/>
      <c r="H69" s="7">
        <v>39611</v>
      </c>
      <c r="I69" s="32" t="s">
        <v>17</v>
      </c>
      <c r="J69" s="32" t="s">
        <v>15</v>
      </c>
      <c r="K69" s="32" t="s">
        <v>23</v>
      </c>
      <c r="L69" s="18" t="s">
        <v>27</v>
      </c>
      <c r="M69" s="28">
        <v>0</v>
      </c>
      <c r="N69" s="39" t="s">
        <v>84</v>
      </c>
      <c r="O69" s="60">
        <v>39733</v>
      </c>
      <c r="P69" s="45"/>
      <c r="Q69" s="45"/>
      <c r="R69" s="45"/>
      <c r="S69" s="18"/>
      <c r="T69" s="18"/>
      <c r="U69" s="46"/>
    </row>
    <row r="70" spans="1:21" x14ac:dyDescent="0.2">
      <c r="A70" s="7"/>
      <c r="B70" s="8"/>
      <c r="C70" s="8"/>
      <c r="D70" s="58"/>
      <c r="E70" s="18"/>
      <c r="F70" s="43"/>
      <c r="G70" s="1"/>
      <c r="H70" s="7">
        <v>39612</v>
      </c>
      <c r="I70" s="32" t="s">
        <v>17</v>
      </c>
      <c r="J70" s="32" t="s">
        <v>15</v>
      </c>
      <c r="K70" s="32" t="s">
        <v>23</v>
      </c>
      <c r="L70" s="18" t="s">
        <v>27</v>
      </c>
      <c r="M70" s="14">
        <v>0</v>
      </c>
      <c r="N70" s="1" t="s">
        <v>71</v>
      </c>
      <c r="O70" s="67">
        <v>39734</v>
      </c>
      <c r="P70" s="45"/>
      <c r="Q70" s="45"/>
      <c r="R70" s="45"/>
      <c r="S70" s="18"/>
      <c r="T70" s="18"/>
      <c r="U70" s="46"/>
    </row>
    <row r="71" spans="1:21" x14ac:dyDescent="0.2">
      <c r="A71" s="7"/>
      <c r="B71" s="8"/>
      <c r="C71" s="58"/>
      <c r="D71" s="8"/>
      <c r="E71" s="18"/>
      <c r="F71" s="43"/>
      <c r="G71" s="1"/>
      <c r="H71" s="7">
        <v>39613</v>
      </c>
      <c r="I71" s="32" t="s">
        <v>17</v>
      </c>
      <c r="J71" s="32" t="s">
        <v>15</v>
      </c>
      <c r="K71" s="32" t="s">
        <v>39</v>
      </c>
      <c r="L71" s="18" t="s">
        <v>2</v>
      </c>
      <c r="M71" s="28">
        <v>0</v>
      </c>
      <c r="N71" s="39" t="s">
        <v>85</v>
      </c>
      <c r="O71" s="60">
        <v>39735</v>
      </c>
      <c r="P71" s="30" t="s">
        <v>34</v>
      </c>
      <c r="Q71" s="30" t="s">
        <v>8</v>
      </c>
      <c r="R71" s="30" t="s">
        <v>3</v>
      </c>
      <c r="S71" s="18" t="s">
        <v>44</v>
      </c>
      <c r="T71" s="14">
        <v>0</v>
      </c>
      <c r="U71" s="1" t="s">
        <v>157</v>
      </c>
    </row>
    <row r="72" spans="1:21" x14ac:dyDescent="0.2">
      <c r="A72" s="7"/>
      <c r="B72" s="58"/>
      <c r="C72" s="8"/>
      <c r="D72" s="8"/>
      <c r="E72" s="18"/>
      <c r="F72" s="43"/>
      <c r="G72" s="49"/>
      <c r="H72" s="7">
        <v>39614</v>
      </c>
      <c r="I72" s="45"/>
      <c r="J72" s="45"/>
      <c r="K72" s="45"/>
      <c r="L72" s="18"/>
      <c r="M72" s="51"/>
      <c r="N72" s="54"/>
      <c r="O72" s="60">
        <v>39736</v>
      </c>
      <c r="P72" s="30" t="s">
        <v>34</v>
      </c>
      <c r="Q72" s="30" t="s">
        <v>8</v>
      </c>
      <c r="R72" s="30" t="s">
        <v>3</v>
      </c>
      <c r="S72" s="18" t="s">
        <v>44</v>
      </c>
      <c r="T72" s="14">
        <v>0</v>
      </c>
      <c r="U72" s="1" t="s">
        <v>139</v>
      </c>
    </row>
    <row r="73" spans="1:21" x14ac:dyDescent="0.2">
      <c r="A73" s="50"/>
      <c r="B73" s="8"/>
      <c r="C73" s="8"/>
      <c r="D73" s="8"/>
      <c r="E73" s="18"/>
      <c r="F73" s="57"/>
      <c r="G73" s="1"/>
      <c r="H73" s="7">
        <v>39615</v>
      </c>
      <c r="I73" s="45"/>
      <c r="J73" s="45"/>
      <c r="K73" s="45"/>
      <c r="L73" s="18"/>
      <c r="M73" s="18"/>
      <c r="N73" s="46"/>
      <c r="O73" s="67">
        <v>39737</v>
      </c>
      <c r="P73" s="30" t="s">
        <v>34</v>
      </c>
      <c r="Q73" s="30" t="s">
        <v>8</v>
      </c>
      <c r="R73" s="30" t="s">
        <v>3</v>
      </c>
      <c r="S73" s="18" t="s">
        <v>44</v>
      </c>
      <c r="T73" s="14">
        <v>0</v>
      </c>
      <c r="U73" s="1" t="s">
        <v>159</v>
      </c>
    </row>
    <row r="74" spans="1:21" x14ac:dyDescent="0.2">
      <c r="A74" s="7"/>
      <c r="B74" s="8"/>
      <c r="C74" s="8"/>
      <c r="D74" s="8"/>
      <c r="E74" s="48"/>
      <c r="F74" s="43"/>
      <c r="G74" s="1"/>
      <c r="H74" s="7">
        <v>39616</v>
      </c>
      <c r="I74" s="33" t="s">
        <v>29</v>
      </c>
      <c r="J74" s="33" t="s">
        <v>15</v>
      </c>
      <c r="K74" s="33" t="s">
        <v>24</v>
      </c>
      <c r="L74" s="18" t="s">
        <v>26</v>
      </c>
      <c r="M74" s="28">
        <v>0</v>
      </c>
      <c r="N74" s="39" t="s">
        <v>87</v>
      </c>
      <c r="O74" s="60">
        <v>39738</v>
      </c>
      <c r="P74" s="30" t="s">
        <v>34</v>
      </c>
      <c r="Q74" s="30" t="s">
        <v>8</v>
      </c>
      <c r="R74" s="30" t="s">
        <v>3</v>
      </c>
      <c r="S74" s="18" t="s">
        <v>44</v>
      </c>
      <c r="T74" s="14">
        <v>0</v>
      </c>
      <c r="U74" s="1" t="s">
        <v>160</v>
      </c>
    </row>
    <row r="75" spans="1:21" x14ac:dyDescent="0.2">
      <c r="A75" s="7"/>
      <c r="B75" s="8"/>
      <c r="C75" s="8"/>
      <c r="D75" s="58"/>
      <c r="E75" s="18"/>
      <c r="F75" s="43"/>
      <c r="G75" s="1"/>
      <c r="H75" s="7">
        <v>39617</v>
      </c>
      <c r="I75" s="33" t="s">
        <v>29</v>
      </c>
      <c r="J75" s="33" t="s">
        <v>15</v>
      </c>
      <c r="K75" s="33" t="s">
        <v>0</v>
      </c>
      <c r="L75" s="18" t="s">
        <v>25</v>
      </c>
      <c r="M75" s="14">
        <v>0</v>
      </c>
      <c r="N75" s="1" t="s">
        <v>88</v>
      </c>
      <c r="O75" s="67">
        <v>39739</v>
      </c>
      <c r="P75" s="30" t="s">
        <v>34</v>
      </c>
      <c r="Q75" s="30" t="s">
        <v>8</v>
      </c>
      <c r="R75" s="30" t="s">
        <v>3</v>
      </c>
      <c r="S75" s="18" t="s">
        <v>44</v>
      </c>
      <c r="T75" s="14">
        <v>0</v>
      </c>
      <c r="U75" s="1" t="s">
        <v>161</v>
      </c>
    </row>
    <row r="76" spans="1:21" x14ac:dyDescent="0.2">
      <c r="A76" s="7"/>
      <c r="B76" s="8"/>
      <c r="C76" s="58"/>
      <c r="D76" s="8"/>
      <c r="E76" s="18"/>
      <c r="F76" s="43"/>
      <c r="G76" s="1"/>
      <c r="H76" s="7">
        <v>39618</v>
      </c>
      <c r="I76" s="33" t="s">
        <v>90</v>
      </c>
      <c r="J76" s="33" t="s">
        <v>15</v>
      </c>
      <c r="K76" s="33" t="s">
        <v>0</v>
      </c>
      <c r="L76" s="18" t="s">
        <v>91</v>
      </c>
      <c r="M76" s="9" t="s">
        <v>89</v>
      </c>
      <c r="N76" s="36" t="s">
        <v>95</v>
      </c>
      <c r="O76" s="67">
        <v>39740</v>
      </c>
      <c r="P76" s="45"/>
      <c r="Q76" s="45"/>
      <c r="R76" s="45"/>
      <c r="S76" s="18"/>
      <c r="T76" s="18"/>
      <c r="U76" s="46"/>
    </row>
    <row r="77" spans="1:21" x14ac:dyDescent="0.2">
      <c r="A77" s="7"/>
      <c r="B77" s="58"/>
      <c r="C77" s="8"/>
      <c r="D77" s="8"/>
      <c r="E77" s="18"/>
      <c r="F77" s="43"/>
      <c r="G77" s="49"/>
      <c r="H77" s="7">
        <v>39619</v>
      </c>
      <c r="I77" s="33" t="s">
        <v>29</v>
      </c>
      <c r="J77" s="33" t="s">
        <v>15</v>
      </c>
      <c r="K77" s="33" t="s">
        <v>0</v>
      </c>
      <c r="L77" s="18" t="s">
        <v>25</v>
      </c>
      <c r="M77" s="14">
        <v>0</v>
      </c>
      <c r="N77" s="1" t="s">
        <v>96</v>
      </c>
      <c r="O77" s="67">
        <v>39741</v>
      </c>
      <c r="P77" s="45"/>
      <c r="Q77" s="45"/>
      <c r="R77" s="45"/>
      <c r="S77" s="18"/>
      <c r="T77" s="18"/>
      <c r="U77" s="46"/>
    </row>
    <row r="78" spans="1:21" x14ac:dyDescent="0.2">
      <c r="A78" s="50"/>
      <c r="B78" s="8"/>
      <c r="C78" s="8"/>
      <c r="D78" s="8"/>
      <c r="E78" s="18"/>
      <c r="F78" s="57"/>
      <c r="G78" s="1"/>
      <c r="H78" s="7">
        <v>39620</v>
      </c>
      <c r="I78" s="26" t="s">
        <v>54</v>
      </c>
      <c r="J78" s="26" t="s">
        <v>56</v>
      </c>
      <c r="K78" s="26" t="s">
        <v>92</v>
      </c>
      <c r="L78" s="9" t="s">
        <v>93</v>
      </c>
      <c r="M78" s="9" t="s">
        <v>93</v>
      </c>
      <c r="N78" s="27" t="s">
        <v>86</v>
      </c>
      <c r="O78" s="60">
        <v>39742</v>
      </c>
      <c r="P78" s="32" t="s">
        <v>17</v>
      </c>
      <c r="Q78" s="32" t="s">
        <v>15</v>
      </c>
      <c r="R78" s="32" t="s">
        <v>23</v>
      </c>
      <c r="S78" s="18" t="s">
        <v>27</v>
      </c>
      <c r="T78" s="77" t="s">
        <v>162</v>
      </c>
      <c r="U78" s="1" t="s">
        <v>139</v>
      </c>
    </row>
    <row r="79" spans="1:21" x14ac:dyDescent="0.2">
      <c r="A79" s="7"/>
      <c r="B79" s="8"/>
      <c r="C79" s="8"/>
      <c r="D79" s="8"/>
      <c r="E79" s="48"/>
      <c r="F79" s="43"/>
      <c r="G79" s="1"/>
      <c r="H79" s="7">
        <v>39621</v>
      </c>
      <c r="I79" s="45"/>
      <c r="J79" s="45"/>
      <c r="K79" s="45"/>
      <c r="L79" s="18"/>
      <c r="M79" s="51"/>
      <c r="N79" s="46"/>
      <c r="O79" s="60">
        <v>39743</v>
      </c>
      <c r="P79" s="30" t="s">
        <v>34</v>
      </c>
      <c r="Q79" s="30" t="s">
        <v>8</v>
      </c>
      <c r="R79" s="30" t="s">
        <v>3</v>
      </c>
      <c r="S79" s="18" t="s">
        <v>44</v>
      </c>
      <c r="T79" s="14">
        <v>0</v>
      </c>
      <c r="U79" s="1" t="s">
        <v>165</v>
      </c>
    </row>
    <row r="80" spans="1:21" x14ac:dyDescent="0.2">
      <c r="A80" s="7"/>
      <c r="B80" s="8"/>
      <c r="C80" s="8"/>
      <c r="D80" s="58"/>
      <c r="E80" s="18"/>
      <c r="F80" s="43"/>
      <c r="G80" s="1"/>
      <c r="H80" s="7">
        <v>39622</v>
      </c>
      <c r="I80" s="45"/>
      <c r="J80" s="45"/>
      <c r="K80" s="45"/>
      <c r="L80" s="18"/>
      <c r="M80" s="18"/>
      <c r="N80" s="46"/>
      <c r="O80" s="67">
        <v>39744</v>
      </c>
      <c r="P80" s="30" t="s">
        <v>34</v>
      </c>
      <c r="Q80" s="30" t="s">
        <v>8</v>
      </c>
      <c r="R80" s="30" t="s">
        <v>3</v>
      </c>
      <c r="S80" s="18" t="s">
        <v>44</v>
      </c>
      <c r="T80" s="14">
        <v>0</v>
      </c>
      <c r="U80" s="1" t="s">
        <v>166</v>
      </c>
    </row>
    <row r="81" spans="1:21" x14ac:dyDescent="0.2">
      <c r="A81" s="7"/>
      <c r="B81" s="8"/>
      <c r="C81" s="58"/>
      <c r="D81" s="8"/>
      <c r="E81" s="18"/>
      <c r="F81" s="43"/>
      <c r="G81" s="1"/>
      <c r="H81" s="7">
        <v>39623</v>
      </c>
      <c r="I81" s="32" t="s">
        <v>17</v>
      </c>
      <c r="J81" s="32" t="s">
        <v>15</v>
      </c>
      <c r="K81" s="32" t="s">
        <v>23</v>
      </c>
      <c r="L81" s="18" t="s">
        <v>27</v>
      </c>
      <c r="M81" s="28">
        <v>0</v>
      </c>
      <c r="N81" s="36" t="s">
        <v>94</v>
      </c>
      <c r="O81" s="60">
        <v>39745</v>
      </c>
      <c r="P81" s="30" t="s">
        <v>34</v>
      </c>
      <c r="Q81" s="30" t="s">
        <v>8</v>
      </c>
      <c r="R81" s="30" t="s">
        <v>3</v>
      </c>
      <c r="S81" s="18" t="s">
        <v>44</v>
      </c>
      <c r="T81" s="14">
        <v>0</v>
      </c>
      <c r="U81" s="1" t="s">
        <v>167</v>
      </c>
    </row>
    <row r="82" spans="1:21" x14ac:dyDescent="0.2">
      <c r="A82" s="7"/>
      <c r="B82" s="58"/>
      <c r="C82" s="8"/>
      <c r="D82" s="8"/>
      <c r="E82" s="18"/>
      <c r="F82" s="43"/>
      <c r="G82" s="49"/>
      <c r="H82" s="7">
        <v>39624</v>
      </c>
      <c r="I82" s="32" t="s">
        <v>17</v>
      </c>
      <c r="J82" s="32" t="s">
        <v>15</v>
      </c>
      <c r="K82" s="32" t="s">
        <v>23</v>
      </c>
      <c r="L82" s="18" t="s">
        <v>27</v>
      </c>
      <c r="M82" s="14">
        <v>0</v>
      </c>
      <c r="N82" s="1" t="s">
        <v>97</v>
      </c>
      <c r="O82" s="67">
        <v>39746</v>
      </c>
      <c r="P82" s="30" t="s">
        <v>34</v>
      </c>
      <c r="Q82" s="30" t="s">
        <v>8</v>
      </c>
      <c r="R82" s="30" t="s">
        <v>3</v>
      </c>
      <c r="S82" s="18" t="s">
        <v>44</v>
      </c>
      <c r="T82" s="14">
        <v>0</v>
      </c>
      <c r="U82" s="1" t="s">
        <v>168</v>
      </c>
    </row>
    <row r="83" spans="1:21" x14ac:dyDescent="0.2">
      <c r="A83" s="13">
        <v>39504</v>
      </c>
      <c r="B83" s="33" t="s">
        <v>29</v>
      </c>
      <c r="C83" s="33" t="s">
        <v>15</v>
      </c>
      <c r="D83" s="33" t="s">
        <v>24</v>
      </c>
      <c r="E83" s="18" t="s">
        <v>26</v>
      </c>
      <c r="F83" s="14">
        <v>0</v>
      </c>
      <c r="G83" s="1" t="s">
        <v>31</v>
      </c>
      <c r="H83" s="7">
        <v>39625</v>
      </c>
      <c r="I83" s="32" t="s">
        <v>17</v>
      </c>
      <c r="J83" s="32" t="s">
        <v>15</v>
      </c>
      <c r="K83" s="32" t="s">
        <v>23</v>
      </c>
      <c r="L83" s="18" t="s">
        <v>27</v>
      </c>
      <c r="M83" s="28">
        <v>0</v>
      </c>
      <c r="N83" s="1" t="s">
        <v>38</v>
      </c>
      <c r="O83" s="67">
        <v>39747</v>
      </c>
      <c r="P83" s="45"/>
      <c r="Q83" s="45"/>
      <c r="R83" s="45"/>
      <c r="S83" s="18"/>
      <c r="T83" s="18"/>
      <c r="U83" s="46"/>
    </row>
    <row r="84" spans="1:21" x14ac:dyDescent="0.2">
      <c r="A84" s="13">
        <v>39505</v>
      </c>
      <c r="B84" s="33" t="s">
        <v>29</v>
      </c>
      <c r="C84" s="33" t="s">
        <v>15</v>
      </c>
      <c r="D84" s="33" t="s">
        <v>0</v>
      </c>
      <c r="E84" s="18" t="s">
        <v>25</v>
      </c>
      <c r="F84" s="14">
        <v>0</v>
      </c>
      <c r="G84" s="1" t="s">
        <v>31</v>
      </c>
      <c r="H84" s="7">
        <v>39626</v>
      </c>
      <c r="I84" s="32" t="s">
        <v>17</v>
      </c>
      <c r="J84" s="32" t="s">
        <v>15</v>
      </c>
      <c r="K84" s="32" t="s">
        <v>23</v>
      </c>
      <c r="L84" s="18" t="s">
        <v>27</v>
      </c>
      <c r="M84" s="14">
        <v>0</v>
      </c>
      <c r="N84" s="1" t="s">
        <v>38</v>
      </c>
      <c r="O84" s="232">
        <v>39748</v>
      </c>
      <c r="P84" s="45"/>
      <c r="Q84" s="45"/>
      <c r="R84" s="45"/>
      <c r="S84" s="18"/>
      <c r="T84" s="18"/>
      <c r="U84" s="46"/>
    </row>
    <row r="85" spans="1:21" x14ac:dyDescent="0.2">
      <c r="A85" s="67">
        <v>39506</v>
      </c>
      <c r="B85" s="33" t="s">
        <v>29</v>
      </c>
      <c r="C85" s="33" t="s">
        <v>15</v>
      </c>
      <c r="D85" s="33" t="s">
        <v>0</v>
      </c>
      <c r="E85" s="18" t="s">
        <v>25</v>
      </c>
      <c r="F85" s="14">
        <v>0</v>
      </c>
      <c r="G85" s="1" t="s">
        <v>32</v>
      </c>
      <c r="H85" s="7">
        <v>39627</v>
      </c>
      <c r="I85" s="32" t="s">
        <v>17</v>
      </c>
      <c r="J85" s="32" t="s">
        <v>15</v>
      </c>
      <c r="K85" s="32" t="s">
        <v>39</v>
      </c>
      <c r="L85" s="18" t="s">
        <v>2</v>
      </c>
      <c r="M85" s="28">
        <v>0</v>
      </c>
      <c r="N85" s="1" t="s">
        <v>38</v>
      </c>
      <c r="O85" s="60">
        <v>39749</v>
      </c>
      <c r="P85" s="30" t="s">
        <v>34</v>
      </c>
      <c r="Q85" s="30" t="s">
        <v>8</v>
      </c>
      <c r="R85" s="30" t="s">
        <v>3</v>
      </c>
      <c r="S85" s="18" t="s">
        <v>44</v>
      </c>
      <c r="T85" s="14">
        <v>0</v>
      </c>
      <c r="U85" s="1" t="s">
        <v>169</v>
      </c>
    </row>
    <row r="86" spans="1:21" x14ac:dyDescent="0.2">
      <c r="A86" s="7"/>
      <c r="B86" s="8"/>
      <c r="C86" s="8"/>
      <c r="D86" s="8"/>
      <c r="E86" s="18"/>
      <c r="F86" s="43"/>
      <c r="G86" s="1"/>
      <c r="H86" s="7">
        <v>39628</v>
      </c>
      <c r="I86" s="45"/>
      <c r="J86" s="45"/>
      <c r="K86" s="45"/>
      <c r="L86" s="18"/>
      <c r="M86" s="18"/>
      <c r="N86" s="46"/>
      <c r="O86" s="60">
        <v>39750</v>
      </c>
      <c r="P86" s="30" t="s">
        <v>34</v>
      </c>
      <c r="Q86" s="30" t="s">
        <v>8</v>
      </c>
      <c r="R86" s="30" t="s">
        <v>3</v>
      </c>
      <c r="S86" s="18" t="s">
        <v>44</v>
      </c>
      <c r="T86" s="14">
        <v>0</v>
      </c>
      <c r="U86" s="1" t="s">
        <v>170</v>
      </c>
    </row>
    <row r="87" spans="1:21" x14ac:dyDescent="0.2">
      <c r="A87" s="7"/>
      <c r="B87" s="8"/>
      <c r="C87" s="8"/>
      <c r="D87" s="8"/>
      <c r="E87" s="18"/>
      <c r="F87" s="43"/>
      <c r="G87" s="1"/>
      <c r="H87" s="7"/>
      <c r="I87" s="8"/>
      <c r="J87" s="8"/>
      <c r="K87" s="8"/>
      <c r="L87" s="18"/>
      <c r="M87" s="43"/>
      <c r="N87" s="1"/>
      <c r="O87" s="67">
        <v>39751</v>
      </c>
      <c r="P87" s="30" t="s">
        <v>34</v>
      </c>
      <c r="Q87" s="30" t="s">
        <v>8</v>
      </c>
      <c r="R87" s="30" t="s">
        <v>3</v>
      </c>
      <c r="S87" s="18" t="s">
        <v>44</v>
      </c>
      <c r="T87" s="14">
        <v>0</v>
      </c>
      <c r="U87" s="1" t="s">
        <v>169</v>
      </c>
    </row>
    <row r="88" spans="1:21" x14ac:dyDescent="0.2">
      <c r="A88" s="7"/>
      <c r="B88" s="8"/>
      <c r="C88" s="8"/>
      <c r="D88" s="8"/>
      <c r="E88" s="18"/>
      <c r="F88" s="43"/>
      <c r="G88" s="1"/>
      <c r="H88" s="7"/>
      <c r="I88" s="8"/>
      <c r="J88" s="8"/>
      <c r="K88" s="8"/>
      <c r="L88" s="18"/>
      <c r="M88" s="43"/>
      <c r="N88" s="1"/>
      <c r="O88" s="7"/>
      <c r="P88" s="8"/>
      <c r="Q88" s="8"/>
      <c r="R88" s="8"/>
      <c r="S88" s="18"/>
      <c r="T88" s="12"/>
      <c r="U88" s="1"/>
    </row>
    <row r="89" spans="1:21" x14ac:dyDescent="0.2">
      <c r="A89" s="7"/>
      <c r="B89" s="8"/>
      <c r="C89" s="8"/>
      <c r="D89" s="8"/>
      <c r="E89" s="18"/>
      <c r="F89" s="43"/>
      <c r="G89" s="1"/>
      <c r="H89" s="7"/>
      <c r="I89" s="8"/>
      <c r="J89" s="8"/>
      <c r="K89" s="8"/>
      <c r="L89" s="18"/>
      <c r="M89" s="43"/>
      <c r="N89" s="1"/>
      <c r="O89" s="7"/>
      <c r="P89" s="8"/>
      <c r="Q89" s="8"/>
      <c r="R89" s="8"/>
      <c r="S89" s="18"/>
      <c r="T89" s="12"/>
      <c r="U89" s="1"/>
    </row>
    <row r="90" spans="1:21" x14ac:dyDescent="0.2">
      <c r="A90" s="7"/>
      <c r="B90" s="8"/>
      <c r="C90" s="8"/>
      <c r="D90" s="8"/>
      <c r="E90" s="18"/>
      <c r="F90" s="43"/>
      <c r="G90" s="1"/>
      <c r="H90" s="7"/>
      <c r="I90" s="8"/>
      <c r="J90" s="8"/>
      <c r="K90" s="8"/>
      <c r="L90" s="18"/>
      <c r="M90" s="43"/>
      <c r="N90" s="1"/>
      <c r="O90" s="7"/>
      <c r="P90" s="8"/>
      <c r="Q90" s="8"/>
      <c r="R90" s="8"/>
      <c r="S90" s="18"/>
      <c r="T90" s="12"/>
      <c r="U90" s="1"/>
    </row>
    <row r="91" spans="1:21" x14ac:dyDescent="0.2">
      <c r="A91" s="7"/>
      <c r="B91" s="8"/>
      <c r="C91" s="8"/>
      <c r="D91" s="8"/>
      <c r="E91" s="18"/>
      <c r="F91" s="43"/>
      <c r="G91" s="1"/>
      <c r="H91" s="7"/>
      <c r="I91" s="8"/>
      <c r="J91" s="8"/>
      <c r="K91" s="8"/>
      <c r="L91" s="18"/>
      <c r="M91" s="43"/>
      <c r="N91" s="1"/>
      <c r="O91" s="7"/>
      <c r="P91" s="8"/>
      <c r="Q91" s="8"/>
      <c r="R91" s="8"/>
      <c r="S91" s="18"/>
      <c r="T91" s="12"/>
      <c r="U91" s="1"/>
    </row>
    <row r="92" spans="1:21" x14ac:dyDescent="0.2">
      <c r="A92" s="7"/>
      <c r="B92" s="8"/>
      <c r="C92" s="8"/>
      <c r="D92" s="8"/>
      <c r="E92" s="18"/>
      <c r="F92" s="43"/>
      <c r="G92" s="1"/>
      <c r="H92" s="7"/>
      <c r="I92" s="8"/>
      <c r="J92" s="8"/>
      <c r="K92" s="8"/>
      <c r="L92" s="18"/>
      <c r="M92" s="43"/>
      <c r="N92" s="1"/>
      <c r="O92" s="7"/>
      <c r="P92" s="8"/>
      <c r="Q92" s="8"/>
      <c r="R92" s="8"/>
      <c r="S92" s="18"/>
      <c r="T92" s="12"/>
      <c r="U92" s="1"/>
    </row>
    <row r="93" spans="1:21" x14ac:dyDescent="0.2">
      <c r="A93" s="7"/>
      <c r="B93" s="8"/>
      <c r="C93" s="8"/>
      <c r="D93" s="8"/>
      <c r="E93" s="18"/>
      <c r="F93" s="43"/>
      <c r="G93" s="1"/>
      <c r="H93" s="7"/>
      <c r="I93" s="8"/>
      <c r="J93" s="8"/>
      <c r="K93" s="8"/>
      <c r="L93" s="18"/>
      <c r="M93" s="43"/>
      <c r="N93" s="1"/>
      <c r="O93" s="7"/>
      <c r="P93" s="8"/>
      <c r="Q93" s="8"/>
      <c r="R93" s="8"/>
      <c r="S93" s="18"/>
      <c r="T93" s="12"/>
      <c r="U93" s="1"/>
    </row>
    <row r="94" spans="1:21" x14ac:dyDescent="0.2">
      <c r="A94" s="7"/>
      <c r="B94" s="8"/>
      <c r="C94" s="8"/>
      <c r="D94" s="8"/>
      <c r="E94" s="18"/>
      <c r="F94" s="43"/>
      <c r="G94" s="1"/>
      <c r="H94" s="7"/>
      <c r="I94" s="8"/>
      <c r="J94" s="8"/>
      <c r="K94" s="8"/>
      <c r="L94" s="18"/>
      <c r="M94" s="43"/>
      <c r="N94" s="1"/>
      <c r="O94" s="7"/>
      <c r="P94" s="8"/>
      <c r="Q94" s="8"/>
      <c r="R94" s="8"/>
      <c r="S94" s="18"/>
      <c r="T94" s="12"/>
      <c r="U94" s="1"/>
    </row>
    <row r="95" spans="1:21" x14ac:dyDescent="0.2">
      <c r="A95" s="7"/>
      <c r="B95" s="8"/>
      <c r="C95" s="8"/>
      <c r="D95" s="8"/>
      <c r="E95" s="18"/>
      <c r="F95" s="43"/>
      <c r="G95" s="1"/>
      <c r="H95" s="7"/>
      <c r="I95" s="8"/>
      <c r="J95" s="8"/>
      <c r="K95" s="8"/>
      <c r="L95" s="18"/>
      <c r="M95" s="43"/>
      <c r="N95" s="1"/>
      <c r="O95" s="7"/>
      <c r="P95" s="8"/>
      <c r="Q95" s="8"/>
      <c r="R95" s="8"/>
      <c r="S95" s="18"/>
      <c r="T95" s="12"/>
      <c r="U95" s="1"/>
    </row>
    <row r="96" spans="1:21" x14ac:dyDescent="0.2">
      <c r="A96" s="7"/>
      <c r="B96" s="8"/>
      <c r="C96" s="8"/>
      <c r="D96" s="8"/>
      <c r="E96" s="18"/>
      <c r="F96" s="43"/>
      <c r="G96" s="1"/>
      <c r="H96" s="7"/>
      <c r="I96" s="8"/>
      <c r="J96" s="8"/>
      <c r="K96" s="8"/>
      <c r="L96" s="18"/>
      <c r="M96" s="43"/>
      <c r="N96" s="1"/>
      <c r="O96" s="7"/>
      <c r="P96" s="8"/>
      <c r="Q96" s="8"/>
      <c r="R96" s="8"/>
      <c r="S96" s="18"/>
      <c r="T96" s="12"/>
      <c r="U96" s="1"/>
    </row>
    <row r="97" spans="1:21" x14ac:dyDescent="0.2">
      <c r="A97" s="7"/>
      <c r="B97" s="8"/>
      <c r="C97" s="8"/>
      <c r="D97" s="8"/>
      <c r="E97" s="18"/>
      <c r="F97" s="43"/>
      <c r="G97" s="1"/>
      <c r="H97" s="7"/>
      <c r="I97" s="8"/>
      <c r="J97" s="8"/>
      <c r="K97" s="8"/>
      <c r="L97" s="18"/>
      <c r="M97" s="43"/>
      <c r="N97" s="1"/>
      <c r="O97" s="7"/>
      <c r="P97" s="8"/>
      <c r="Q97" s="8"/>
      <c r="R97" s="8"/>
      <c r="S97" s="18"/>
      <c r="T97" s="12"/>
      <c r="U97" s="1"/>
    </row>
    <row r="98" spans="1:21" x14ac:dyDescent="0.2">
      <c r="A98" s="7"/>
      <c r="B98" s="8"/>
      <c r="C98" s="8"/>
      <c r="D98" s="8"/>
      <c r="E98" s="18"/>
      <c r="F98" s="43"/>
      <c r="G98" s="1"/>
      <c r="H98" s="7"/>
      <c r="I98" s="8"/>
      <c r="J98" s="8"/>
      <c r="K98" s="8"/>
      <c r="L98" s="18"/>
      <c r="M98" s="43"/>
      <c r="N98" s="1"/>
      <c r="O98" s="7"/>
      <c r="P98" s="8"/>
      <c r="Q98" s="8"/>
      <c r="R98" s="8"/>
      <c r="S98" s="18"/>
      <c r="T98" s="12"/>
      <c r="U98" s="1"/>
    </row>
    <row r="99" spans="1:21" x14ac:dyDescent="0.2">
      <c r="A99" s="7"/>
      <c r="B99" s="8"/>
      <c r="C99" s="8"/>
      <c r="D99" s="8"/>
      <c r="E99" s="18"/>
      <c r="F99" s="43"/>
      <c r="G99" s="1"/>
      <c r="H99" s="7"/>
      <c r="I99" s="8"/>
      <c r="J99" s="8"/>
      <c r="K99" s="8"/>
      <c r="L99" s="18"/>
      <c r="M99" s="43"/>
      <c r="N99" s="1"/>
      <c r="O99" s="7"/>
      <c r="P99" s="8"/>
      <c r="Q99" s="8"/>
      <c r="R99" s="8"/>
      <c r="S99" s="18"/>
      <c r="T99" s="12"/>
      <c r="U99" s="1"/>
    </row>
    <row r="100" spans="1:21" x14ac:dyDescent="0.2">
      <c r="A100" s="7"/>
      <c r="B100" s="8"/>
      <c r="C100" s="8"/>
      <c r="D100" s="8"/>
      <c r="E100" s="18"/>
      <c r="F100" s="43"/>
      <c r="G100" s="1"/>
      <c r="H100" s="7"/>
      <c r="I100" s="8"/>
      <c r="J100" s="8"/>
      <c r="K100" s="8"/>
      <c r="L100" s="18"/>
      <c r="M100" s="43"/>
      <c r="N100" s="1"/>
      <c r="O100" s="7"/>
      <c r="P100" s="8"/>
      <c r="Q100" s="8"/>
      <c r="R100" s="8"/>
      <c r="S100" s="18"/>
      <c r="T100" s="12"/>
      <c r="U100" s="1"/>
    </row>
    <row r="101" spans="1:21" x14ac:dyDescent="0.2">
      <c r="A101" s="7"/>
      <c r="B101" s="8"/>
      <c r="C101" s="8"/>
      <c r="D101" s="8"/>
      <c r="E101" s="18"/>
      <c r="F101" s="43"/>
      <c r="G101" s="1"/>
      <c r="H101" s="7"/>
      <c r="I101" s="8"/>
      <c r="J101" s="8"/>
      <c r="K101" s="8"/>
      <c r="L101" s="18"/>
      <c r="M101" s="43"/>
      <c r="N101" s="1"/>
      <c r="O101" s="7"/>
      <c r="P101" s="8"/>
      <c r="Q101" s="8"/>
      <c r="R101" s="8"/>
      <c r="S101" s="18"/>
      <c r="T101" s="12"/>
      <c r="U101" s="1"/>
    </row>
    <row r="102" spans="1:21" x14ac:dyDescent="0.2">
      <c r="A102" s="7"/>
      <c r="B102" s="8"/>
      <c r="C102" s="8"/>
      <c r="D102" s="8"/>
      <c r="E102" s="18"/>
      <c r="F102" s="43"/>
      <c r="G102" s="1"/>
      <c r="H102" s="7"/>
      <c r="I102" s="8"/>
      <c r="J102" s="8"/>
      <c r="K102" s="8"/>
      <c r="L102" s="18"/>
      <c r="M102" s="43"/>
      <c r="N102" s="1"/>
      <c r="O102" s="7"/>
      <c r="P102" s="8"/>
      <c r="Q102" s="8"/>
      <c r="R102" s="8"/>
      <c r="S102" s="18"/>
      <c r="T102" s="12"/>
      <c r="U102" s="1"/>
    </row>
    <row r="103" spans="1:21" x14ac:dyDescent="0.2">
      <c r="A103" s="7"/>
      <c r="B103" s="8"/>
      <c r="C103" s="8"/>
      <c r="D103" s="8"/>
      <c r="E103" s="18"/>
      <c r="F103" s="43"/>
      <c r="G103" s="1"/>
      <c r="H103" s="7"/>
      <c r="I103" s="8"/>
      <c r="J103" s="8"/>
      <c r="K103" s="8"/>
      <c r="L103" s="18"/>
      <c r="M103" s="43"/>
      <c r="N103" s="1"/>
      <c r="O103" s="7"/>
      <c r="P103" s="8"/>
      <c r="Q103" s="8"/>
      <c r="R103" s="8"/>
      <c r="S103" s="18"/>
      <c r="T103" s="12"/>
      <c r="U103" s="1"/>
    </row>
    <row r="104" spans="1:21" x14ac:dyDescent="0.2">
      <c r="A104" s="7"/>
      <c r="B104" s="8"/>
      <c r="C104" s="8"/>
      <c r="D104" s="8"/>
      <c r="E104" s="18"/>
      <c r="F104" s="43"/>
      <c r="G104" s="1"/>
      <c r="H104" s="7"/>
      <c r="I104" s="8"/>
      <c r="J104" s="8"/>
      <c r="K104" s="8"/>
      <c r="L104" s="18"/>
      <c r="M104" s="43"/>
      <c r="N104" s="1"/>
      <c r="O104" s="7"/>
      <c r="P104" s="8"/>
      <c r="Q104" s="8"/>
      <c r="R104" s="8"/>
      <c r="S104" s="18"/>
      <c r="T104" s="12"/>
      <c r="U104" s="1"/>
    </row>
    <row r="105" spans="1:21" x14ac:dyDescent="0.2">
      <c r="A105" s="7"/>
      <c r="B105" s="8"/>
      <c r="C105" s="8"/>
      <c r="D105" s="8"/>
      <c r="E105" s="18"/>
      <c r="F105" s="43"/>
      <c r="G105" s="1"/>
      <c r="H105" s="7"/>
      <c r="I105" s="8"/>
      <c r="J105" s="8"/>
      <c r="K105" s="8"/>
      <c r="L105" s="18"/>
      <c r="M105" s="43"/>
      <c r="N105" s="1"/>
      <c r="O105" s="7"/>
      <c r="P105" s="8"/>
      <c r="Q105" s="8"/>
      <c r="R105" s="8"/>
      <c r="S105" s="18"/>
      <c r="T105" s="12"/>
      <c r="U105" s="1"/>
    </row>
    <row r="106" spans="1:21" x14ac:dyDescent="0.2">
      <c r="A106" s="7"/>
      <c r="B106" s="8"/>
      <c r="C106" s="8"/>
      <c r="D106" s="8"/>
      <c r="E106" s="18"/>
      <c r="F106" s="43"/>
      <c r="G106" s="1"/>
      <c r="H106" s="7"/>
      <c r="I106" s="8"/>
      <c r="J106" s="8"/>
      <c r="K106" s="8"/>
      <c r="L106" s="18"/>
      <c r="M106" s="43"/>
      <c r="N106" s="1"/>
      <c r="O106" s="7"/>
      <c r="P106" s="8"/>
      <c r="Q106" s="8"/>
      <c r="R106" s="8"/>
      <c r="S106" s="18"/>
      <c r="T106" s="12"/>
      <c r="U106" s="1"/>
    </row>
    <row r="107" spans="1:21" x14ac:dyDescent="0.2">
      <c r="A107" s="7"/>
      <c r="B107" s="8"/>
      <c r="C107" s="8"/>
      <c r="D107" s="8"/>
      <c r="E107" s="18"/>
      <c r="F107" s="43"/>
      <c r="G107" s="1"/>
      <c r="H107" s="7"/>
      <c r="I107" s="8"/>
      <c r="J107" s="8"/>
      <c r="K107" s="8"/>
      <c r="L107" s="18"/>
      <c r="M107" s="43"/>
      <c r="N107" s="1"/>
      <c r="O107" s="7"/>
      <c r="P107" s="8"/>
      <c r="Q107" s="8"/>
      <c r="R107" s="8"/>
      <c r="S107" s="18"/>
      <c r="T107" s="12"/>
      <c r="U107" s="1"/>
    </row>
    <row r="108" spans="1:21" ht="13.5" thickBot="1" x14ac:dyDescent="0.25">
      <c r="A108" s="7"/>
      <c r="B108" s="8"/>
      <c r="C108" s="8"/>
      <c r="D108" s="8"/>
      <c r="E108" s="18"/>
      <c r="F108" s="43"/>
      <c r="G108" s="1"/>
      <c r="H108" s="7"/>
      <c r="I108" s="8"/>
      <c r="J108" s="8"/>
      <c r="K108" s="8"/>
      <c r="L108" s="18"/>
      <c r="M108" s="43"/>
      <c r="N108" s="1"/>
      <c r="O108" s="7"/>
      <c r="P108" s="8"/>
      <c r="Q108" s="8"/>
      <c r="R108" s="8"/>
      <c r="S108" s="18"/>
      <c r="T108" s="12"/>
      <c r="U108" s="1"/>
    </row>
    <row r="109" spans="1:21" ht="13.5" thickBot="1" x14ac:dyDescent="0.25">
      <c r="A109" s="17"/>
      <c r="B109" s="15"/>
      <c r="C109" s="15"/>
      <c r="D109" s="15"/>
      <c r="E109" s="15"/>
      <c r="F109" s="53" t="s">
        <v>115</v>
      </c>
      <c r="G109" s="16"/>
      <c r="H109" s="17" t="s">
        <v>106</v>
      </c>
      <c r="I109" s="15" t="s">
        <v>107</v>
      </c>
      <c r="J109" s="15"/>
      <c r="K109" s="15"/>
      <c r="L109" s="15"/>
      <c r="M109" s="53" t="s">
        <v>119</v>
      </c>
      <c r="N109" s="16"/>
      <c r="O109" s="17" t="s">
        <v>190</v>
      </c>
      <c r="P109" s="15" t="s">
        <v>191</v>
      </c>
      <c r="Q109" s="15"/>
      <c r="R109" s="15"/>
      <c r="S109" s="15"/>
      <c r="T109" s="53" t="s">
        <v>123</v>
      </c>
      <c r="U109" s="16"/>
    </row>
    <row r="110" spans="1:21" x14ac:dyDescent="0.2">
      <c r="A110" s="3" t="s">
        <v>18</v>
      </c>
      <c r="B110" s="4" t="s">
        <v>19</v>
      </c>
      <c r="C110" s="4" t="s">
        <v>21</v>
      </c>
      <c r="D110" s="4" t="s">
        <v>20</v>
      </c>
      <c r="E110" s="5" t="s">
        <v>43</v>
      </c>
      <c r="F110" s="5" t="s">
        <v>22</v>
      </c>
      <c r="G110" s="6" t="s">
        <v>30</v>
      </c>
      <c r="H110" s="3" t="s">
        <v>18</v>
      </c>
      <c r="I110" s="4" t="s">
        <v>19</v>
      </c>
      <c r="J110" s="4" t="s">
        <v>21</v>
      </c>
      <c r="K110" s="4" t="s">
        <v>20</v>
      </c>
      <c r="L110" s="5" t="s">
        <v>43</v>
      </c>
      <c r="M110" s="5" t="s">
        <v>22</v>
      </c>
      <c r="N110" s="6" t="s">
        <v>30</v>
      </c>
      <c r="O110" s="3" t="s">
        <v>18</v>
      </c>
      <c r="P110" s="4" t="s">
        <v>19</v>
      </c>
      <c r="Q110" s="4" t="s">
        <v>21</v>
      </c>
      <c r="R110" s="4" t="s">
        <v>20</v>
      </c>
      <c r="S110" s="5" t="s">
        <v>43</v>
      </c>
      <c r="T110" s="5" t="s">
        <v>22</v>
      </c>
      <c r="U110" s="6" t="s">
        <v>30</v>
      </c>
    </row>
    <row r="111" spans="1:21" x14ac:dyDescent="0.2">
      <c r="A111" s="7">
        <v>39507</v>
      </c>
      <c r="B111" s="33" t="s">
        <v>29</v>
      </c>
      <c r="C111" s="33" t="s">
        <v>15</v>
      </c>
      <c r="D111" s="33" t="s">
        <v>0</v>
      </c>
      <c r="E111" s="18" t="s">
        <v>25</v>
      </c>
      <c r="F111" s="14">
        <v>0</v>
      </c>
      <c r="G111" s="1" t="s">
        <v>33</v>
      </c>
      <c r="H111" s="7">
        <v>39629</v>
      </c>
      <c r="I111" s="45"/>
      <c r="J111" s="45"/>
      <c r="K111" s="45"/>
      <c r="L111" s="18"/>
      <c r="M111" s="18"/>
      <c r="N111" s="46" t="s">
        <v>35</v>
      </c>
      <c r="O111" s="59">
        <v>39752</v>
      </c>
      <c r="P111" s="23"/>
      <c r="Q111" s="23"/>
      <c r="R111" s="23"/>
      <c r="S111" s="23"/>
      <c r="T111" s="68"/>
      <c r="U111" s="68" t="s">
        <v>50</v>
      </c>
    </row>
    <row r="112" spans="1:21" x14ac:dyDescent="0.2">
      <c r="A112" s="7">
        <v>39508</v>
      </c>
      <c r="B112" s="10"/>
      <c r="C112" s="10"/>
      <c r="D112" s="10"/>
      <c r="E112" s="11"/>
      <c r="F112" s="11"/>
      <c r="G112" s="2"/>
      <c r="H112" s="7">
        <v>39630</v>
      </c>
      <c r="I112" s="20"/>
      <c r="J112" s="20"/>
      <c r="K112" s="20"/>
      <c r="L112" s="21"/>
      <c r="M112" s="21"/>
      <c r="N112" s="19" t="s">
        <v>35</v>
      </c>
      <c r="O112" s="59">
        <v>39753</v>
      </c>
      <c r="P112" s="70"/>
      <c r="Q112" s="70"/>
      <c r="R112" s="70"/>
      <c r="S112" s="70"/>
      <c r="T112" s="71"/>
      <c r="U112" s="71" t="s">
        <v>158</v>
      </c>
    </row>
    <row r="113" spans="1:21" x14ac:dyDescent="0.2">
      <c r="A113" s="7">
        <v>39509</v>
      </c>
      <c r="B113" s="47"/>
      <c r="C113" s="47"/>
      <c r="D113" s="47"/>
      <c r="E113" s="18"/>
      <c r="F113" s="18"/>
      <c r="G113" s="46"/>
      <c r="H113" s="7">
        <v>39631</v>
      </c>
      <c r="I113" s="20"/>
      <c r="J113" s="20"/>
      <c r="K113" s="20"/>
      <c r="L113" s="22"/>
      <c r="M113" s="21"/>
      <c r="N113" s="19" t="s">
        <v>35</v>
      </c>
      <c r="O113" s="59">
        <v>39754</v>
      </c>
      <c r="P113" s="45"/>
      <c r="Q113" s="45"/>
      <c r="R113" s="45"/>
      <c r="S113" s="18"/>
      <c r="T113" s="18"/>
      <c r="U113" s="46"/>
    </row>
    <row r="114" spans="1:21" x14ac:dyDescent="0.2">
      <c r="A114" s="7">
        <v>39510</v>
      </c>
      <c r="B114" s="47"/>
      <c r="C114" s="47"/>
      <c r="D114" s="47"/>
      <c r="E114" s="18"/>
      <c r="F114" s="18"/>
      <c r="G114" s="46"/>
      <c r="H114" s="7">
        <v>39632</v>
      </c>
      <c r="I114" s="33" t="s">
        <v>29</v>
      </c>
      <c r="J114" s="33" t="s">
        <v>15</v>
      </c>
      <c r="K114" s="33" t="s">
        <v>0</v>
      </c>
      <c r="L114" s="18" t="s">
        <v>25</v>
      </c>
      <c r="M114" s="14">
        <v>0</v>
      </c>
      <c r="N114" s="1" t="s">
        <v>98</v>
      </c>
      <c r="O114" s="59">
        <v>39755</v>
      </c>
      <c r="P114" s="45"/>
      <c r="Q114" s="45"/>
      <c r="R114" s="45"/>
      <c r="S114" s="18"/>
      <c r="T114" s="18"/>
      <c r="U114" s="46"/>
    </row>
    <row r="115" spans="1:21" x14ac:dyDescent="0.2">
      <c r="A115" s="7">
        <v>39511</v>
      </c>
      <c r="B115" s="30" t="s">
        <v>34</v>
      </c>
      <c r="C115" s="30" t="s">
        <v>8</v>
      </c>
      <c r="D115" s="30" t="s">
        <v>3</v>
      </c>
      <c r="E115" s="18" t="s">
        <v>44</v>
      </c>
      <c r="F115" s="14">
        <v>0</v>
      </c>
      <c r="G115" s="1" t="s">
        <v>36</v>
      </c>
      <c r="H115" s="7">
        <v>39633</v>
      </c>
      <c r="I115" s="33" t="s">
        <v>29</v>
      </c>
      <c r="J115" s="33" t="s">
        <v>15</v>
      </c>
      <c r="K115" s="33" t="s">
        <v>0</v>
      </c>
      <c r="L115" s="18" t="s">
        <v>25</v>
      </c>
      <c r="M115" s="14">
        <v>0</v>
      </c>
      <c r="N115" s="1" t="s">
        <v>98</v>
      </c>
      <c r="O115" s="59">
        <v>39756</v>
      </c>
      <c r="P115" s="30" t="s">
        <v>34</v>
      </c>
      <c r="Q115" s="30" t="s">
        <v>8</v>
      </c>
      <c r="R115" s="30" t="s">
        <v>3</v>
      </c>
      <c r="S115" s="18" t="s">
        <v>44</v>
      </c>
      <c r="T115" s="14">
        <v>0</v>
      </c>
      <c r="U115" s="1" t="s">
        <v>167</v>
      </c>
    </row>
    <row r="116" spans="1:21" x14ac:dyDescent="0.2">
      <c r="A116" s="7">
        <v>39512</v>
      </c>
      <c r="B116" s="30" t="s">
        <v>34</v>
      </c>
      <c r="C116" s="30" t="s">
        <v>8</v>
      </c>
      <c r="D116" s="30" t="s">
        <v>3</v>
      </c>
      <c r="E116" s="18" t="s">
        <v>44</v>
      </c>
      <c r="F116" s="14">
        <v>0</v>
      </c>
      <c r="G116" s="1" t="s">
        <v>36</v>
      </c>
      <c r="H116" s="7">
        <v>39634</v>
      </c>
      <c r="I116" s="10"/>
      <c r="J116" s="10"/>
      <c r="K116" s="10"/>
      <c r="L116" s="11"/>
      <c r="M116" s="11"/>
      <c r="N116" s="2"/>
      <c r="O116" s="59">
        <v>39757</v>
      </c>
      <c r="P116" s="30" t="s">
        <v>34</v>
      </c>
      <c r="Q116" s="30" t="s">
        <v>8</v>
      </c>
      <c r="R116" s="30" t="s">
        <v>3</v>
      </c>
      <c r="S116" s="18" t="s">
        <v>44</v>
      </c>
      <c r="T116" s="14">
        <v>0</v>
      </c>
      <c r="U116" s="1" t="s">
        <v>186</v>
      </c>
    </row>
    <row r="117" spans="1:21" x14ac:dyDescent="0.2">
      <c r="A117" s="7">
        <v>39513</v>
      </c>
      <c r="B117" s="30" t="s">
        <v>34</v>
      </c>
      <c r="C117" s="30" t="s">
        <v>8</v>
      </c>
      <c r="D117" s="30" t="s">
        <v>3</v>
      </c>
      <c r="E117" s="18" t="s">
        <v>44</v>
      </c>
      <c r="F117" s="14">
        <v>0</v>
      </c>
      <c r="G117" s="1" t="s">
        <v>36</v>
      </c>
      <c r="H117" s="7">
        <v>39635</v>
      </c>
      <c r="I117" s="47"/>
      <c r="J117" s="55"/>
      <c r="K117" s="47"/>
      <c r="L117" s="18"/>
      <c r="M117" s="18"/>
      <c r="N117" s="46"/>
      <c r="O117" s="59">
        <v>39758</v>
      </c>
      <c r="P117" s="30" t="s">
        <v>34</v>
      </c>
      <c r="Q117" s="30" t="s">
        <v>8</v>
      </c>
      <c r="R117" s="30" t="s">
        <v>3</v>
      </c>
      <c r="S117" s="18" t="s">
        <v>44</v>
      </c>
      <c r="T117" s="14">
        <v>0</v>
      </c>
      <c r="U117" s="1" t="s">
        <v>171</v>
      </c>
    </row>
    <row r="118" spans="1:21" x14ac:dyDescent="0.2">
      <c r="A118" s="7">
        <v>39514</v>
      </c>
      <c r="B118" s="34"/>
      <c r="C118" s="34"/>
      <c r="D118" s="34"/>
      <c r="E118" s="35"/>
      <c r="F118" s="35"/>
      <c r="G118" s="36" t="s">
        <v>35</v>
      </c>
      <c r="H118" s="7">
        <v>39636</v>
      </c>
      <c r="I118" s="45"/>
      <c r="J118" s="45"/>
      <c r="K118" s="45"/>
      <c r="L118" s="18"/>
      <c r="M118" s="51"/>
      <c r="N118" s="46"/>
      <c r="O118" s="59">
        <v>39759</v>
      </c>
      <c r="P118" s="30" t="s">
        <v>34</v>
      </c>
      <c r="Q118" s="30" t="s">
        <v>8</v>
      </c>
      <c r="R118" s="30" t="s">
        <v>3</v>
      </c>
      <c r="S118" s="18" t="s">
        <v>44</v>
      </c>
      <c r="T118" s="14">
        <v>0</v>
      </c>
      <c r="U118" s="1" t="s">
        <v>172</v>
      </c>
    </row>
    <row r="119" spans="1:21" x14ac:dyDescent="0.2">
      <c r="A119" s="7">
        <v>39515</v>
      </c>
      <c r="B119" s="34"/>
      <c r="C119" s="34"/>
      <c r="D119" s="34"/>
      <c r="E119" s="37"/>
      <c r="F119" s="35"/>
      <c r="G119" s="36" t="s">
        <v>35</v>
      </c>
      <c r="H119" s="7">
        <v>39637</v>
      </c>
      <c r="I119" s="30" t="s">
        <v>34</v>
      </c>
      <c r="J119" s="31" t="s">
        <v>8</v>
      </c>
      <c r="K119" s="30" t="s">
        <v>10</v>
      </c>
      <c r="L119" s="18" t="s">
        <v>27</v>
      </c>
      <c r="M119" s="14">
        <v>0</v>
      </c>
      <c r="N119" s="1" t="s">
        <v>103</v>
      </c>
      <c r="O119" s="59">
        <v>39760</v>
      </c>
      <c r="P119" s="30" t="s">
        <v>34</v>
      </c>
      <c r="Q119" s="30" t="s">
        <v>8</v>
      </c>
      <c r="R119" s="30" t="s">
        <v>3</v>
      </c>
      <c r="S119" s="18" t="s">
        <v>44</v>
      </c>
      <c r="T119" s="14">
        <v>0</v>
      </c>
      <c r="U119" s="1" t="s">
        <v>173</v>
      </c>
    </row>
    <row r="120" spans="1:21" x14ac:dyDescent="0.2">
      <c r="A120" s="7">
        <v>39516</v>
      </c>
      <c r="B120" s="47"/>
      <c r="C120" s="47"/>
      <c r="D120" s="47"/>
      <c r="E120" s="18"/>
      <c r="F120" s="18"/>
      <c r="G120" s="46"/>
      <c r="H120" s="7">
        <v>39638</v>
      </c>
      <c r="I120" s="32" t="s">
        <v>17</v>
      </c>
      <c r="J120" s="32" t="s">
        <v>15</v>
      </c>
      <c r="K120" s="32" t="s">
        <v>100</v>
      </c>
      <c r="L120" s="18" t="s">
        <v>16</v>
      </c>
      <c r="M120" s="40" t="s">
        <v>101</v>
      </c>
      <c r="N120" s="1" t="s">
        <v>102</v>
      </c>
      <c r="O120" s="59">
        <v>39761</v>
      </c>
      <c r="P120" s="45"/>
      <c r="Q120" s="45"/>
      <c r="R120" s="45"/>
      <c r="S120" s="18"/>
      <c r="T120" s="18"/>
      <c r="U120" s="46"/>
    </row>
    <row r="121" spans="1:21" x14ac:dyDescent="0.2">
      <c r="A121" s="7">
        <v>39517</v>
      </c>
      <c r="B121" s="47"/>
      <c r="C121" s="47"/>
      <c r="D121" s="47"/>
      <c r="E121" s="18"/>
      <c r="F121" s="18"/>
      <c r="G121" s="46"/>
      <c r="H121" s="7">
        <v>39639</v>
      </c>
      <c r="I121" s="32" t="s">
        <v>17</v>
      </c>
      <c r="J121" s="32" t="s">
        <v>15</v>
      </c>
      <c r="K121" s="32" t="s">
        <v>23</v>
      </c>
      <c r="L121" s="18" t="s">
        <v>27</v>
      </c>
      <c r="M121" s="28">
        <v>0</v>
      </c>
      <c r="N121" s="1" t="s">
        <v>102</v>
      </c>
      <c r="O121" s="59">
        <v>39762</v>
      </c>
      <c r="P121" s="45"/>
      <c r="Q121" s="45"/>
      <c r="R121" s="45"/>
      <c r="S121" s="18"/>
      <c r="T121" s="18"/>
      <c r="U121" s="46"/>
    </row>
    <row r="122" spans="1:21" x14ac:dyDescent="0.2">
      <c r="A122" s="7">
        <v>39518</v>
      </c>
      <c r="B122" s="30" t="s">
        <v>34</v>
      </c>
      <c r="C122" s="30" t="s">
        <v>8</v>
      </c>
      <c r="D122" s="30" t="s">
        <v>3</v>
      </c>
      <c r="E122" s="18" t="s">
        <v>44</v>
      </c>
      <c r="F122" s="14">
        <v>0</v>
      </c>
      <c r="G122" s="1" t="s">
        <v>37</v>
      </c>
      <c r="H122" s="7">
        <v>39640</v>
      </c>
      <c r="I122" s="30" t="s">
        <v>34</v>
      </c>
      <c r="J122" s="31" t="s">
        <v>8</v>
      </c>
      <c r="K122" s="30" t="s">
        <v>10</v>
      </c>
      <c r="L122" s="18" t="s">
        <v>27</v>
      </c>
      <c r="M122" s="14">
        <v>0</v>
      </c>
      <c r="N122" s="1" t="s">
        <v>103</v>
      </c>
      <c r="O122" s="59">
        <v>39763</v>
      </c>
      <c r="P122" s="30" t="s">
        <v>34</v>
      </c>
      <c r="Q122" s="30" t="s">
        <v>8</v>
      </c>
      <c r="R122" s="30" t="s">
        <v>3</v>
      </c>
      <c r="S122" s="18" t="s">
        <v>44</v>
      </c>
      <c r="T122" s="14">
        <v>0</v>
      </c>
      <c r="U122" s="1" t="s">
        <v>174</v>
      </c>
    </row>
    <row r="123" spans="1:21" x14ac:dyDescent="0.2">
      <c r="A123" s="7">
        <v>39519</v>
      </c>
      <c r="B123" s="30" t="s">
        <v>34</v>
      </c>
      <c r="C123" s="30" t="s">
        <v>8</v>
      </c>
      <c r="D123" s="30" t="s">
        <v>3</v>
      </c>
      <c r="E123" s="18" t="s">
        <v>44</v>
      </c>
      <c r="F123" s="14">
        <v>0</v>
      </c>
      <c r="G123" s="1" t="s">
        <v>37</v>
      </c>
      <c r="H123" s="7">
        <v>39641</v>
      </c>
      <c r="I123" s="32" t="s">
        <v>17</v>
      </c>
      <c r="J123" s="32" t="s">
        <v>15</v>
      </c>
      <c r="K123" s="32" t="s">
        <v>104</v>
      </c>
      <c r="L123" s="18" t="s">
        <v>26</v>
      </c>
      <c r="M123" s="40" t="s">
        <v>105</v>
      </c>
      <c r="N123" s="1" t="s">
        <v>127</v>
      </c>
      <c r="O123" s="59">
        <v>39764</v>
      </c>
      <c r="P123" s="30" t="s">
        <v>34</v>
      </c>
      <c r="Q123" s="30" t="s">
        <v>8</v>
      </c>
      <c r="R123" s="30" t="s">
        <v>3</v>
      </c>
      <c r="S123" s="18" t="s">
        <v>44</v>
      </c>
      <c r="T123" s="14">
        <v>0</v>
      </c>
      <c r="U123" s="1" t="s">
        <v>175</v>
      </c>
    </row>
    <row r="124" spans="1:21" x14ac:dyDescent="0.2">
      <c r="A124" s="7">
        <v>39520</v>
      </c>
      <c r="B124" s="30" t="s">
        <v>34</v>
      </c>
      <c r="C124" s="30" t="s">
        <v>8</v>
      </c>
      <c r="D124" s="30" t="s">
        <v>3</v>
      </c>
      <c r="E124" s="18" t="s">
        <v>44</v>
      </c>
      <c r="F124" s="14">
        <v>0</v>
      </c>
      <c r="G124" s="1" t="s">
        <v>38</v>
      </c>
      <c r="H124" s="7">
        <v>39642</v>
      </c>
      <c r="I124" s="45"/>
      <c r="J124" s="45"/>
      <c r="K124" s="45"/>
      <c r="L124" s="18"/>
      <c r="M124" s="56"/>
      <c r="N124" s="46"/>
      <c r="O124" s="59">
        <v>39765</v>
      </c>
      <c r="P124" s="30" t="s">
        <v>34</v>
      </c>
      <c r="Q124" s="30" t="s">
        <v>8</v>
      </c>
      <c r="R124" s="30" t="s">
        <v>3</v>
      </c>
      <c r="S124" s="18" t="s">
        <v>44</v>
      </c>
      <c r="T124" s="14">
        <v>0</v>
      </c>
      <c r="U124" s="1"/>
    </row>
    <row r="125" spans="1:21" x14ac:dyDescent="0.2">
      <c r="A125" s="7">
        <v>39521</v>
      </c>
      <c r="B125" s="32" t="s">
        <v>17</v>
      </c>
      <c r="C125" s="32" t="s">
        <v>15</v>
      </c>
      <c r="D125" s="32" t="s">
        <v>23</v>
      </c>
      <c r="E125" s="18" t="s">
        <v>27</v>
      </c>
      <c r="F125" s="14">
        <v>0</v>
      </c>
      <c r="G125" s="1" t="s">
        <v>41</v>
      </c>
      <c r="H125" s="7">
        <v>39643</v>
      </c>
      <c r="I125" s="45"/>
      <c r="J125" s="45"/>
      <c r="K125" s="45"/>
      <c r="L125" s="18"/>
      <c r="M125" s="56"/>
      <c r="N125" s="46"/>
      <c r="O125" s="59">
        <v>39766</v>
      </c>
      <c r="P125" s="30" t="s">
        <v>34</v>
      </c>
      <c r="Q125" s="30" t="s">
        <v>8</v>
      </c>
      <c r="R125" s="30" t="s">
        <v>3</v>
      </c>
      <c r="S125" s="18" t="s">
        <v>44</v>
      </c>
      <c r="T125" s="14">
        <v>0</v>
      </c>
      <c r="U125" s="1"/>
    </row>
    <row r="126" spans="1:21" x14ac:dyDescent="0.2">
      <c r="A126" s="7">
        <v>39522</v>
      </c>
      <c r="B126" s="32" t="s">
        <v>17</v>
      </c>
      <c r="C126" s="32" t="s">
        <v>15</v>
      </c>
      <c r="D126" s="32" t="s">
        <v>39</v>
      </c>
      <c r="E126" s="18" t="s">
        <v>2</v>
      </c>
      <c r="F126" s="9" t="s">
        <v>6</v>
      </c>
      <c r="G126" s="1" t="s">
        <v>40</v>
      </c>
      <c r="H126" s="7">
        <v>39644</v>
      </c>
      <c r="I126" s="33" t="s">
        <v>29</v>
      </c>
      <c r="J126" s="33" t="s">
        <v>15</v>
      </c>
      <c r="K126" s="33" t="s">
        <v>110</v>
      </c>
      <c r="L126" s="18" t="s">
        <v>111</v>
      </c>
      <c r="M126" s="42" t="s">
        <v>112</v>
      </c>
      <c r="N126" s="1" t="s">
        <v>109</v>
      </c>
      <c r="O126" s="59">
        <v>39767</v>
      </c>
      <c r="P126" s="30" t="s">
        <v>34</v>
      </c>
      <c r="Q126" s="30" t="s">
        <v>8</v>
      </c>
      <c r="R126" s="30" t="s">
        <v>3</v>
      </c>
      <c r="S126" s="18" t="s">
        <v>44</v>
      </c>
      <c r="T126" s="14">
        <v>0</v>
      </c>
      <c r="U126" s="1"/>
    </row>
    <row r="127" spans="1:21" x14ac:dyDescent="0.2">
      <c r="A127" s="7">
        <v>39523</v>
      </c>
      <c r="B127" s="45"/>
      <c r="C127" s="45"/>
      <c r="D127" s="45"/>
      <c r="E127" s="18"/>
      <c r="F127" s="18"/>
      <c r="G127" s="46"/>
      <c r="H127" s="7">
        <v>39645</v>
      </c>
      <c r="I127" s="33" t="s">
        <v>29</v>
      </c>
      <c r="J127" s="33" t="s">
        <v>15</v>
      </c>
      <c r="K127" s="33" t="s">
        <v>0</v>
      </c>
      <c r="L127" s="18" t="s">
        <v>25</v>
      </c>
      <c r="M127" s="28">
        <v>0</v>
      </c>
      <c r="N127" s="1" t="s">
        <v>98</v>
      </c>
      <c r="O127" s="59">
        <v>39768</v>
      </c>
      <c r="P127" s="45"/>
      <c r="Q127" s="45"/>
      <c r="R127" s="45"/>
      <c r="S127" s="18"/>
      <c r="T127" s="18"/>
      <c r="U127" s="69" t="s">
        <v>149</v>
      </c>
    </row>
    <row r="128" spans="1:21" x14ac:dyDescent="0.2">
      <c r="A128" s="7">
        <v>39524</v>
      </c>
      <c r="B128" s="45"/>
      <c r="C128" s="45"/>
      <c r="D128" s="45"/>
      <c r="E128" s="18"/>
      <c r="F128" s="18"/>
      <c r="G128" s="46"/>
      <c r="H128" s="7">
        <v>39646</v>
      </c>
      <c r="I128" s="33" t="s">
        <v>29</v>
      </c>
      <c r="J128" s="33" t="s">
        <v>15</v>
      </c>
      <c r="K128" s="33" t="s">
        <v>0</v>
      </c>
      <c r="L128" s="18" t="s">
        <v>25</v>
      </c>
      <c r="M128" s="28">
        <v>0</v>
      </c>
      <c r="N128" s="1" t="s">
        <v>98</v>
      </c>
      <c r="O128" s="59">
        <v>39769</v>
      </c>
      <c r="P128" s="45"/>
      <c r="Q128" s="45"/>
      <c r="R128" s="45"/>
      <c r="S128" s="18"/>
      <c r="T128" s="18"/>
      <c r="U128" s="46"/>
    </row>
    <row r="129" spans="1:21" x14ac:dyDescent="0.2">
      <c r="A129" s="7">
        <v>39525</v>
      </c>
      <c r="B129" s="32" t="s">
        <v>17</v>
      </c>
      <c r="C129" s="32" t="s">
        <v>15</v>
      </c>
      <c r="D129" s="32" t="s">
        <v>23</v>
      </c>
      <c r="E129" s="18" t="s">
        <v>27</v>
      </c>
      <c r="F129" s="14">
        <v>0</v>
      </c>
      <c r="G129" s="1" t="s">
        <v>41</v>
      </c>
      <c r="H129" s="7">
        <v>39647</v>
      </c>
      <c r="I129" s="33" t="s">
        <v>29</v>
      </c>
      <c r="J129" s="33" t="s">
        <v>15</v>
      </c>
      <c r="K129" s="33" t="s">
        <v>0</v>
      </c>
      <c r="L129" s="18" t="s">
        <v>25</v>
      </c>
      <c r="M129" s="28">
        <v>0</v>
      </c>
      <c r="N129" s="1" t="s">
        <v>98</v>
      </c>
      <c r="O129" s="59">
        <v>39770</v>
      </c>
      <c r="P129" s="30" t="s">
        <v>178</v>
      </c>
      <c r="Q129" s="30" t="s">
        <v>180</v>
      </c>
      <c r="R129" s="30" t="s">
        <v>3</v>
      </c>
      <c r="S129" s="18" t="s">
        <v>177</v>
      </c>
      <c r="T129" s="42" t="s">
        <v>176</v>
      </c>
      <c r="U129" s="1" t="s">
        <v>179</v>
      </c>
    </row>
    <row r="130" spans="1:21" x14ac:dyDescent="0.2">
      <c r="A130" s="7">
        <v>39526</v>
      </c>
      <c r="B130" s="32" t="s">
        <v>17</v>
      </c>
      <c r="C130" s="32" t="s">
        <v>15</v>
      </c>
      <c r="D130" s="32" t="s">
        <v>23</v>
      </c>
      <c r="E130" s="18" t="s">
        <v>27</v>
      </c>
      <c r="F130" s="14">
        <v>0</v>
      </c>
      <c r="G130" s="1" t="s">
        <v>41</v>
      </c>
      <c r="H130" s="7">
        <v>39648</v>
      </c>
      <c r="I130" s="10"/>
      <c r="J130" s="10"/>
      <c r="K130" s="10"/>
      <c r="L130" s="11"/>
      <c r="M130" s="11"/>
      <c r="N130" s="2"/>
      <c r="O130" s="59">
        <v>39771</v>
      </c>
      <c r="P130" s="30" t="s">
        <v>181</v>
      </c>
      <c r="Q130" s="30" t="s">
        <v>180</v>
      </c>
      <c r="R130" s="30" t="s">
        <v>3</v>
      </c>
      <c r="S130" s="18" t="s">
        <v>44</v>
      </c>
      <c r="T130" s="14">
        <v>0</v>
      </c>
      <c r="U130" s="1" t="s">
        <v>167</v>
      </c>
    </row>
    <row r="131" spans="1:21" x14ac:dyDescent="0.2">
      <c r="A131" s="7">
        <v>39527</v>
      </c>
      <c r="B131" s="32" t="s">
        <v>17</v>
      </c>
      <c r="C131" s="32" t="s">
        <v>15</v>
      </c>
      <c r="D131" s="32" t="s">
        <v>23</v>
      </c>
      <c r="E131" s="18" t="s">
        <v>27</v>
      </c>
      <c r="F131" s="14">
        <v>0</v>
      </c>
      <c r="G131" s="1" t="s">
        <v>41</v>
      </c>
      <c r="H131" s="7">
        <v>39649</v>
      </c>
      <c r="I131" s="45"/>
      <c r="J131" s="45"/>
      <c r="K131" s="45"/>
      <c r="L131" s="18"/>
      <c r="M131" s="18"/>
      <c r="N131" s="46"/>
      <c r="O131" s="59">
        <v>39772</v>
      </c>
      <c r="P131" s="30" t="s">
        <v>181</v>
      </c>
      <c r="Q131" s="30" t="s">
        <v>180</v>
      </c>
      <c r="R131" s="30" t="s">
        <v>3</v>
      </c>
      <c r="S131" s="18" t="s">
        <v>44</v>
      </c>
      <c r="T131" s="14">
        <v>0</v>
      </c>
      <c r="U131" s="1" t="s">
        <v>182</v>
      </c>
    </row>
    <row r="132" spans="1:21" x14ac:dyDescent="0.2">
      <c r="A132" s="7">
        <v>39528</v>
      </c>
      <c r="B132" s="32" t="s">
        <v>17</v>
      </c>
      <c r="C132" s="32" t="s">
        <v>15</v>
      </c>
      <c r="D132" s="32" t="s">
        <v>23</v>
      </c>
      <c r="E132" s="18" t="s">
        <v>27</v>
      </c>
      <c r="F132" s="14">
        <v>0</v>
      </c>
      <c r="G132" s="1" t="s">
        <v>41</v>
      </c>
      <c r="H132" s="7">
        <v>39650</v>
      </c>
      <c r="I132" s="45"/>
      <c r="J132" s="45"/>
      <c r="K132" s="45"/>
      <c r="L132" s="18"/>
      <c r="M132" s="18"/>
      <c r="N132" s="46"/>
      <c r="O132" s="59">
        <v>39773</v>
      </c>
      <c r="P132" s="30" t="s">
        <v>181</v>
      </c>
      <c r="Q132" s="30" t="s">
        <v>180</v>
      </c>
      <c r="R132" s="30" t="s">
        <v>3</v>
      </c>
      <c r="S132" s="18" t="s">
        <v>44</v>
      </c>
      <c r="T132" s="14">
        <v>0</v>
      </c>
      <c r="U132" s="1" t="s">
        <v>183</v>
      </c>
    </row>
    <row r="133" spans="1:21" x14ac:dyDescent="0.2">
      <c r="A133" s="7">
        <v>39529</v>
      </c>
      <c r="B133" s="32" t="s">
        <v>17</v>
      </c>
      <c r="C133" s="32" t="s">
        <v>15</v>
      </c>
      <c r="D133" s="32" t="s">
        <v>39</v>
      </c>
      <c r="E133" s="18" t="s">
        <v>2</v>
      </c>
      <c r="F133" s="14">
        <v>0</v>
      </c>
      <c r="G133" s="1" t="s">
        <v>41</v>
      </c>
      <c r="H133" s="7">
        <v>39651</v>
      </c>
      <c r="I133" s="32" t="s">
        <v>17</v>
      </c>
      <c r="J133" s="32" t="s">
        <v>15</v>
      </c>
      <c r="K133" s="32" t="s">
        <v>23</v>
      </c>
      <c r="L133" s="18" t="s">
        <v>27</v>
      </c>
      <c r="M133" s="14">
        <v>0</v>
      </c>
      <c r="N133" s="1" t="s">
        <v>126</v>
      </c>
      <c r="O133" s="59">
        <v>39774</v>
      </c>
      <c r="P133" s="30" t="s">
        <v>181</v>
      </c>
      <c r="Q133" s="30" t="s">
        <v>180</v>
      </c>
      <c r="R133" s="30" t="s">
        <v>3</v>
      </c>
      <c r="S133" s="18" t="s">
        <v>44</v>
      </c>
      <c r="T133" s="14">
        <v>0</v>
      </c>
      <c r="U133" s="1" t="s">
        <v>183</v>
      </c>
    </row>
    <row r="134" spans="1:21" x14ac:dyDescent="0.2">
      <c r="A134" s="7">
        <v>39530</v>
      </c>
      <c r="B134" s="45"/>
      <c r="C134" s="45"/>
      <c r="D134" s="45"/>
      <c r="E134" s="18"/>
      <c r="F134" s="18"/>
      <c r="G134" s="46"/>
      <c r="H134" s="7">
        <v>39652</v>
      </c>
      <c r="I134" s="32" t="s">
        <v>17</v>
      </c>
      <c r="J134" s="32" t="s">
        <v>15</v>
      </c>
      <c r="K134" s="32" t="s">
        <v>23</v>
      </c>
      <c r="L134" s="18" t="s">
        <v>27</v>
      </c>
      <c r="M134" s="14">
        <v>0</v>
      </c>
      <c r="N134" s="1" t="s">
        <v>126</v>
      </c>
      <c r="O134" s="59">
        <v>39775</v>
      </c>
      <c r="P134" s="45"/>
      <c r="Q134" s="45"/>
      <c r="R134" s="45"/>
      <c r="S134" s="18"/>
      <c r="T134" s="18"/>
      <c r="U134" s="46"/>
    </row>
    <row r="135" spans="1:21" x14ac:dyDescent="0.2">
      <c r="A135" s="7">
        <v>39531</v>
      </c>
      <c r="B135" s="45"/>
      <c r="C135" s="45"/>
      <c r="D135" s="45"/>
      <c r="E135" s="18"/>
      <c r="F135" s="18"/>
      <c r="G135" s="46"/>
      <c r="H135" s="7">
        <v>39653</v>
      </c>
      <c r="I135" s="32" t="s">
        <v>17</v>
      </c>
      <c r="J135" s="32" t="s">
        <v>15</v>
      </c>
      <c r="K135" s="32" t="s">
        <v>23</v>
      </c>
      <c r="L135" s="18" t="s">
        <v>27</v>
      </c>
      <c r="M135" s="14">
        <v>0</v>
      </c>
      <c r="N135" s="1" t="s">
        <v>128</v>
      </c>
      <c r="O135" s="59">
        <v>39776</v>
      </c>
      <c r="P135" s="45"/>
      <c r="Q135" s="45"/>
      <c r="R135" s="45"/>
      <c r="S135" s="18"/>
      <c r="T135" s="18"/>
      <c r="U135" s="46"/>
    </row>
    <row r="136" spans="1:21" x14ac:dyDescent="0.2">
      <c r="A136" s="7">
        <v>39532</v>
      </c>
      <c r="B136" s="33" t="s">
        <v>29</v>
      </c>
      <c r="C136" s="33" t="s">
        <v>15</v>
      </c>
      <c r="D136" s="33" t="s">
        <v>24</v>
      </c>
      <c r="E136" s="18" t="s">
        <v>26</v>
      </c>
      <c r="F136" s="14">
        <v>0</v>
      </c>
      <c r="G136" s="1" t="s">
        <v>45</v>
      </c>
      <c r="H136" s="7">
        <v>39654</v>
      </c>
      <c r="I136" s="32" t="s">
        <v>17</v>
      </c>
      <c r="J136" s="32" t="s">
        <v>15</v>
      </c>
      <c r="K136" s="32" t="s">
        <v>23</v>
      </c>
      <c r="L136" s="18" t="s">
        <v>27</v>
      </c>
      <c r="M136" s="14">
        <v>0</v>
      </c>
      <c r="N136" s="1" t="s">
        <v>129</v>
      </c>
      <c r="O136" s="59">
        <v>39777</v>
      </c>
      <c r="P136" s="30" t="s">
        <v>181</v>
      </c>
      <c r="Q136" s="30" t="s">
        <v>180</v>
      </c>
      <c r="R136" s="30" t="s">
        <v>3</v>
      </c>
      <c r="S136" s="18" t="s">
        <v>44</v>
      </c>
      <c r="T136" s="14">
        <v>0</v>
      </c>
      <c r="U136" s="1" t="s">
        <v>184</v>
      </c>
    </row>
    <row r="137" spans="1:21" x14ac:dyDescent="0.2">
      <c r="A137" s="7">
        <v>39533</v>
      </c>
      <c r="B137" s="33" t="s">
        <v>29</v>
      </c>
      <c r="C137" s="33" t="s">
        <v>15</v>
      </c>
      <c r="D137" s="33" t="s">
        <v>0</v>
      </c>
      <c r="E137" s="18" t="s">
        <v>25</v>
      </c>
      <c r="F137" s="14">
        <v>0</v>
      </c>
      <c r="G137" s="1" t="s">
        <v>49</v>
      </c>
      <c r="H137" s="7">
        <v>39655</v>
      </c>
      <c r="I137" s="32" t="s">
        <v>17</v>
      </c>
      <c r="J137" s="32" t="s">
        <v>15</v>
      </c>
      <c r="K137" s="32" t="s">
        <v>39</v>
      </c>
      <c r="L137" s="18" t="s">
        <v>2</v>
      </c>
      <c r="M137" s="14">
        <v>0</v>
      </c>
      <c r="N137" s="1" t="s">
        <v>133</v>
      </c>
      <c r="O137" s="59">
        <v>39778</v>
      </c>
      <c r="P137" s="30" t="s">
        <v>181</v>
      </c>
      <c r="Q137" s="30" t="s">
        <v>180</v>
      </c>
      <c r="R137" s="30" t="s">
        <v>3</v>
      </c>
      <c r="S137" s="18" t="s">
        <v>44</v>
      </c>
      <c r="T137" s="14">
        <v>0</v>
      </c>
      <c r="U137" s="1" t="s">
        <v>185</v>
      </c>
    </row>
    <row r="138" spans="1:21" x14ac:dyDescent="0.2">
      <c r="A138" s="7">
        <v>39534</v>
      </c>
      <c r="B138" s="33" t="s">
        <v>29</v>
      </c>
      <c r="C138" s="33" t="s">
        <v>15</v>
      </c>
      <c r="D138" s="33" t="s">
        <v>0</v>
      </c>
      <c r="E138" s="18" t="s">
        <v>25</v>
      </c>
      <c r="F138" s="14">
        <v>0</v>
      </c>
      <c r="G138" s="1" t="s">
        <v>31</v>
      </c>
      <c r="H138" s="7">
        <v>39656</v>
      </c>
      <c r="I138" s="45"/>
      <c r="J138" s="45"/>
      <c r="K138" s="45"/>
      <c r="L138" s="18"/>
      <c r="M138" s="18"/>
      <c r="N138" s="46"/>
      <c r="O138" s="59">
        <v>39779</v>
      </c>
      <c r="P138" s="30" t="s">
        <v>181</v>
      </c>
      <c r="Q138" s="30" t="s">
        <v>180</v>
      </c>
      <c r="R138" s="30" t="s">
        <v>3</v>
      </c>
      <c r="S138" s="18" t="s">
        <v>44</v>
      </c>
      <c r="T138" s="14">
        <v>0</v>
      </c>
      <c r="U138" s="1" t="s">
        <v>187</v>
      </c>
    </row>
    <row r="139" spans="1:21" x14ac:dyDescent="0.2">
      <c r="A139" s="7">
        <v>39535</v>
      </c>
      <c r="B139" s="33" t="s">
        <v>29</v>
      </c>
      <c r="C139" s="33" t="s">
        <v>15</v>
      </c>
      <c r="D139" s="33" t="s">
        <v>0</v>
      </c>
      <c r="E139" s="18" t="s">
        <v>25</v>
      </c>
      <c r="F139" s="14">
        <v>0</v>
      </c>
      <c r="G139" s="1" t="s">
        <v>48</v>
      </c>
      <c r="H139" s="7">
        <v>39657</v>
      </c>
      <c r="I139" s="45"/>
      <c r="J139" s="45"/>
      <c r="K139" s="45"/>
      <c r="L139" s="18"/>
      <c r="M139" s="18"/>
      <c r="N139" s="46"/>
      <c r="O139" s="59">
        <v>39780</v>
      </c>
      <c r="P139" s="30" t="s">
        <v>181</v>
      </c>
      <c r="Q139" s="30" t="s">
        <v>180</v>
      </c>
      <c r="R139" s="30" t="s">
        <v>3</v>
      </c>
      <c r="S139" s="18" t="s">
        <v>44</v>
      </c>
      <c r="T139" s="14">
        <v>0</v>
      </c>
      <c r="U139" s="1" t="s">
        <v>188</v>
      </c>
    </row>
    <row r="140" spans="1:21" x14ac:dyDescent="0.2">
      <c r="A140" s="7">
        <v>39536</v>
      </c>
      <c r="B140" s="10"/>
      <c r="C140" s="10"/>
      <c r="D140" s="10"/>
      <c r="E140" s="11"/>
      <c r="F140" s="11"/>
      <c r="G140" s="2"/>
      <c r="H140" s="7">
        <v>39658</v>
      </c>
      <c r="I140" s="32" t="s">
        <v>17</v>
      </c>
      <c r="J140" s="32" t="s">
        <v>15</v>
      </c>
      <c r="K140" s="32" t="s">
        <v>23</v>
      </c>
      <c r="L140" s="18" t="s">
        <v>27</v>
      </c>
      <c r="M140" s="14">
        <v>0</v>
      </c>
      <c r="N140" s="1" t="s">
        <v>131</v>
      </c>
      <c r="O140" s="59">
        <v>39781</v>
      </c>
      <c r="P140" s="30" t="s">
        <v>181</v>
      </c>
      <c r="Q140" s="30" t="s">
        <v>180</v>
      </c>
      <c r="R140" s="30" t="s">
        <v>3</v>
      </c>
      <c r="S140" s="18" t="s">
        <v>189</v>
      </c>
      <c r="T140" s="42" t="s">
        <v>156</v>
      </c>
      <c r="U140" s="1" t="s">
        <v>192</v>
      </c>
    </row>
    <row r="141" spans="1:21" x14ac:dyDescent="0.2">
      <c r="A141" s="7">
        <v>39537</v>
      </c>
      <c r="B141" s="45"/>
      <c r="C141" s="45"/>
      <c r="D141" s="45"/>
      <c r="E141" s="18"/>
      <c r="F141" s="18"/>
      <c r="G141" s="46"/>
      <c r="H141" s="7">
        <v>39659</v>
      </c>
      <c r="I141" s="32" t="s">
        <v>17</v>
      </c>
      <c r="J141" s="32" t="s">
        <v>15</v>
      </c>
      <c r="K141" s="32" t="s">
        <v>23</v>
      </c>
      <c r="L141" s="18" t="s">
        <v>27</v>
      </c>
      <c r="M141" s="14">
        <v>0</v>
      </c>
      <c r="N141" s="1" t="s">
        <v>135</v>
      </c>
      <c r="O141" s="7"/>
      <c r="P141" s="8"/>
      <c r="Q141" s="8"/>
      <c r="R141" s="8"/>
      <c r="S141" s="18"/>
      <c r="T141" s="12"/>
      <c r="U141" s="1" t="s">
        <v>193</v>
      </c>
    </row>
    <row r="142" spans="1:21" x14ac:dyDescent="0.2">
      <c r="A142" s="7"/>
      <c r="B142" s="8"/>
      <c r="C142" s="8"/>
      <c r="D142" s="8"/>
      <c r="E142" s="18"/>
      <c r="F142" s="43"/>
      <c r="G142" s="1"/>
      <c r="H142" s="7"/>
      <c r="I142" s="8"/>
      <c r="J142" s="8"/>
      <c r="K142" s="8"/>
      <c r="L142" s="18"/>
      <c r="M142" s="43"/>
      <c r="N142" s="1"/>
      <c r="O142" s="7"/>
      <c r="P142" s="8"/>
      <c r="Q142" s="8"/>
      <c r="R142" s="8"/>
      <c r="S142" s="18"/>
      <c r="T142" s="12"/>
      <c r="U142" s="1"/>
    </row>
    <row r="143" spans="1:21" x14ac:dyDescent="0.2">
      <c r="A143" s="7"/>
      <c r="B143" s="8"/>
      <c r="C143" s="8"/>
      <c r="D143" s="8"/>
      <c r="E143" s="18"/>
      <c r="F143" s="43"/>
      <c r="G143" s="1"/>
      <c r="H143" s="7"/>
      <c r="I143" s="8"/>
      <c r="J143" s="8"/>
      <c r="K143" s="8"/>
      <c r="L143" s="18"/>
      <c r="M143" s="43"/>
      <c r="N143" s="1"/>
      <c r="O143" s="7"/>
      <c r="P143" s="8"/>
      <c r="Q143" s="8"/>
      <c r="R143" s="8"/>
      <c r="S143" s="18"/>
      <c r="T143" s="12"/>
      <c r="U143" s="1"/>
    </row>
    <row r="144" spans="1:21" x14ac:dyDescent="0.2">
      <c r="A144" s="7"/>
      <c r="B144" s="8"/>
      <c r="C144" s="8"/>
      <c r="D144" s="8"/>
      <c r="E144" s="18"/>
      <c r="F144" s="43"/>
      <c r="G144" s="1"/>
      <c r="H144" s="7"/>
      <c r="I144" s="8"/>
      <c r="J144" s="8"/>
      <c r="K144" s="8"/>
      <c r="L144" s="18"/>
      <c r="M144" s="43"/>
      <c r="N144" s="1"/>
      <c r="O144" s="7"/>
      <c r="P144" s="8"/>
      <c r="Q144" s="8"/>
      <c r="R144" s="8"/>
      <c r="S144" s="18"/>
      <c r="T144" s="12"/>
      <c r="U144" s="1"/>
    </row>
    <row r="145" spans="1:21" x14ac:dyDescent="0.2">
      <c r="A145" s="7"/>
      <c r="B145" s="8"/>
      <c r="C145" s="8"/>
      <c r="D145" s="8"/>
      <c r="E145" s="18"/>
      <c r="F145" s="43"/>
      <c r="G145" s="1"/>
      <c r="H145" s="7"/>
      <c r="I145" s="8"/>
      <c r="J145" s="8"/>
      <c r="K145" s="8"/>
      <c r="L145" s="18"/>
      <c r="M145" s="43"/>
      <c r="N145" s="1"/>
      <c r="O145" s="7"/>
      <c r="P145" s="8"/>
      <c r="Q145" s="8"/>
      <c r="R145" s="8"/>
      <c r="S145" s="18"/>
      <c r="T145" s="12"/>
      <c r="U145" s="1"/>
    </row>
    <row r="146" spans="1:21" x14ac:dyDescent="0.2">
      <c r="A146" s="7"/>
      <c r="B146" s="8"/>
      <c r="C146" s="8"/>
      <c r="D146" s="8"/>
      <c r="E146" s="18"/>
      <c r="F146" s="43"/>
      <c r="G146" s="1"/>
      <c r="H146" s="7"/>
      <c r="I146" s="8"/>
      <c r="J146" s="8"/>
      <c r="K146" s="8"/>
      <c r="L146" s="18"/>
      <c r="M146" s="43"/>
      <c r="N146" s="1"/>
      <c r="O146" s="7"/>
      <c r="P146" s="8"/>
      <c r="Q146" s="8"/>
      <c r="R146" s="8"/>
      <c r="S146" s="18"/>
      <c r="T146" s="12"/>
      <c r="U146" s="1"/>
    </row>
    <row r="147" spans="1:21" x14ac:dyDescent="0.2">
      <c r="A147" s="7"/>
      <c r="B147" s="8"/>
      <c r="C147" s="8"/>
      <c r="D147" s="8"/>
      <c r="E147" s="18"/>
      <c r="F147" s="43"/>
      <c r="G147" s="1"/>
      <c r="H147" s="7"/>
      <c r="I147" s="8"/>
      <c r="J147" s="8"/>
      <c r="K147" s="8"/>
      <c r="L147" s="18"/>
      <c r="M147" s="43"/>
      <c r="N147" s="1"/>
      <c r="O147" s="7"/>
      <c r="P147" s="8"/>
      <c r="Q147" s="8"/>
      <c r="R147" s="8"/>
      <c r="S147" s="18"/>
      <c r="T147" s="12"/>
      <c r="U147" s="1"/>
    </row>
    <row r="148" spans="1:21" x14ac:dyDescent="0.2">
      <c r="A148" s="7"/>
      <c r="B148" s="8"/>
      <c r="C148" s="8"/>
      <c r="D148" s="8"/>
      <c r="E148" s="18"/>
      <c r="F148" s="43"/>
      <c r="G148" s="1"/>
      <c r="H148" s="7"/>
      <c r="I148" s="8"/>
      <c r="J148" s="8"/>
      <c r="K148" s="8"/>
      <c r="L148" s="18"/>
      <c r="M148" s="43"/>
      <c r="N148" s="1"/>
      <c r="O148" s="7"/>
      <c r="P148" s="8"/>
      <c r="Q148" s="8"/>
      <c r="R148" s="8"/>
      <c r="S148" s="18"/>
      <c r="T148" s="12"/>
      <c r="U148" s="1"/>
    </row>
    <row r="149" spans="1:21" x14ac:dyDescent="0.2">
      <c r="A149" s="7"/>
      <c r="B149" s="8"/>
      <c r="C149" s="8"/>
      <c r="D149" s="8"/>
      <c r="E149" s="18"/>
      <c r="F149" s="43"/>
      <c r="G149" s="1"/>
      <c r="H149" s="7"/>
      <c r="I149" s="8"/>
      <c r="J149" s="8"/>
      <c r="K149" s="8"/>
      <c r="L149" s="18"/>
      <c r="M149" s="43"/>
      <c r="N149" s="1"/>
      <c r="O149" s="7"/>
      <c r="P149" s="8"/>
      <c r="Q149" s="8"/>
      <c r="R149" s="8"/>
      <c r="S149" s="18"/>
      <c r="T149" s="12"/>
      <c r="U149" s="1"/>
    </row>
    <row r="150" spans="1:21" x14ac:dyDescent="0.2">
      <c r="A150" s="7"/>
      <c r="B150" s="8"/>
      <c r="C150" s="8"/>
      <c r="D150" s="8"/>
      <c r="E150" s="18"/>
      <c r="F150" s="43"/>
      <c r="G150" s="1"/>
      <c r="H150" s="7"/>
      <c r="I150" s="8"/>
      <c r="J150" s="8"/>
      <c r="K150" s="8"/>
      <c r="L150" s="18"/>
      <c r="M150" s="43"/>
      <c r="N150" s="1"/>
      <c r="O150" s="7"/>
      <c r="P150" s="8"/>
      <c r="Q150" s="8"/>
      <c r="R150" s="8"/>
      <c r="S150" s="18"/>
      <c r="T150" s="12"/>
      <c r="U150" s="1"/>
    </row>
    <row r="151" spans="1:21" x14ac:dyDescent="0.2">
      <c r="A151" s="7"/>
      <c r="B151" s="8"/>
      <c r="C151" s="8"/>
      <c r="D151" s="8"/>
      <c r="E151" s="18"/>
      <c r="F151" s="43"/>
      <c r="G151" s="1"/>
      <c r="H151" s="7"/>
      <c r="I151" s="8"/>
      <c r="J151" s="8"/>
      <c r="K151" s="8"/>
      <c r="L151" s="18"/>
      <c r="M151" s="43"/>
      <c r="N151" s="1"/>
      <c r="O151" s="7"/>
      <c r="P151" s="8"/>
      <c r="Q151" s="8"/>
      <c r="R151" s="8"/>
      <c r="S151" s="18"/>
      <c r="T151" s="12"/>
      <c r="U151" s="1"/>
    </row>
    <row r="152" spans="1:21" x14ac:dyDescent="0.2">
      <c r="A152" s="7"/>
      <c r="B152" s="8"/>
      <c r="C152" s="8"/>
      <c r="D152" s="8"/>
      <c r="E152" s="18"/>
      <c r="F152" s="43"/>
      <c r="G152" s="1"/>
      <c r="H152" s="7"/>
      <c r="I152" s="8"/>
      <c r="J152" s="8"/>
      <c r="K152" s="8"/>
      <c r="L152" s="18"/>
      <c r="M152" s="43"/>
      <c r="N152" s="1"/>
      <c r="O152" s="7"/>
      <c r="P152" s="8"/>
      <c r="Q152" s="8"/>
      <c r="R152" s="8"/>
      <c r="S152" s="18"/>
      <c r="T152" s="12"/>
      <c r="U152" s="1"/>
    </row>
    <row r="153" spans="1:21" x14ac:dyDescent="0.2">
      <c r="A153" s="7"/>
      <c r="B153" s="8"/>
      <c r="C153" s="8"/>
      <c r="D153" s="8"/>
      <c r="E153" s="18"/>
      <c r="F153" s="43"/>
      <c r="G153" s="1"/>
      <c r="H153" s="7"/>
      <c r="I153" s="8"/>
      <c r="J153" s="8"/>
      <c r="K153" s="8"/>
      <c r="L153" s="18"/>
      <c r="M153" s="43"/>
      <c r="N153" s="1"/>
      <c r="O153" s="7"/>
      <c r="P153" s="8"/>
      <c r="Q153" s="8"/>
      <c r="R153" s="8"/>
      <c r="S153" s="18"/>
      <c r="T153" s="12"/>
      <c r="U153" s="1"/>
    </row>
    <row r="154" spans="1:21" x14ac:dyDescent="0.2">
      <c r="A154" s="7"/>
      <c r="B154" s="8"/>
      <c r="C154" s="8"/>
      <c r="D154" s="8"/>
      <c r="E154" s="18"/>
      <c r="F154" s="43"/>
      <c r="G154" s="1"/>
      <c r="H154" s="7"/>
      <c r="I154" s="8"/>
      <c r="J154" s="8"/>
      <c r="K154" s="8"/>
      <c r="L154" s="18"/>
      <c r="M154" s="43"/>
      <c r="N154" s="1"/>
      <c r="O154" s="7"/>
      <c r="P154" s="8"/>
      <c r="Q154" s="8"/>
      <c r="R154" s="8"/>
      <c r="S154" s="18"/>
      <c r="T154" s="12"/>
      <c r="U154" s="1"/>
    </row>
    <row r="155" spans="1:21" x14ac:dyDescent="0.2">
      <c r="A155" s="7"/>
      <c r="B155" s="8"/>
      <c r="C155" s="8"/>
      <c r="D155" s="8"/>
      <c r="E155" s="18"/>
      <c r="F155" s="43"/>
      <c r="G155" s="1"/>
      <c r="H155" s="7"/>
      <c r="I155" s="8"/>
      <c r="J155" s="8"/>
      <c r="K155" s="8"/>
      <c r="L155" s="18"/>
      <c r="M155" s="43"/>
      <c r="N155" s="1"/>
      <c r="O155" s="7"/>
      <c r="P155" s="8"/>
      <c r="Q155" s="8"/>
      <c r="R155" s="8"/>
      <c r="S155" s="18"/>
      <c r="T155" s="12"/>
      <c r="U155" s="1"/>
    </row>
    <row r="156" spans="1:21" x14ac:dyDescent="0.2">
      <c r="A156" s="7"/>
      <c r="B156" s="8"/>
      <c r="C156" s="8"/>
      <c r="D156" s="8"/>
      <c r="E156" s="18"/>
      <c r="F156" s="43"/>
      <c r="G156" s="1"/>
      <c r="H156" s="7"/>
      <c r="I156" s="8"/>
      <c r="J156" s="8"/>
      <c r="K156" s="8"/>
      <c r="L156" s="18"/>
      <c r="M156" s="43"/>
      <c r="N156" s="1"/>
      <c r="O156" s="7"/>
      <c r="P156" s="8"/>
      <c r="Q156" s="8"/>
      <c r="R156" s="8"/>
      <c r="S156" s="18"/>
      <c r="T156" s="12"/>
      <c r="U156" s="1"/>
    </row>
    <row r="157" spans="1:21" x14ac:dyDescent="0.2">
      <c r="A157" s="7"/>
      <c r="B157" s="8"/>
      <c r="C157" s="8"/>
      <c r="D157" s="8"/>
      <c r="E157" s="18"/>
      <c r="F157" s="43"/>
      <c r="G157" s="1"/>
      <c r="H157" s="7"/>
      <c r="I157" s="8"/>
      <c r="J157" s="8"/>
      <c r="K157" s="8"/>
      <c r="L157" s="18"/>
      <c r="M157" s="43"/>
      <c r="N157" s="1"/>
      <c r="O157" s="7"/>
      <c r="P157" s="8"/>
      <c r="Q157" s="8"/>
      <c r="R157" s="8"/>
      <c r="S157" s="18"/>
      <c r="T157" s="12"/>
      <c r="U157" s="1"/>
    </row>
    <row r="158" spans="1:21" x14ac:dyDescent="0.2">
      <c r="A158" s="7"/>
      <c r="B158" s="8"/>
      <c r="C158" s="8"/>
      <c r="D158" s="8"/>
      <c r="E158" s="18"/>
      <c r="F158" s="43"/>
      <c r="G158" s="1"/>
      <c r="H158" s="7"/>
      <c r="I158" s="8"/>
      <c r="J158" s="8"/>
      <c r="K158" s="8"/>
      <c r="L158" s="18"/>
      <c r="M158" s="43"/>
      <c r="N158" s="1"/>
      <c r="O158" s="7"/>
      <c r="P158" s="8"/>
      <c r="Q158" s="8"/>
      <c r="R158" s="8"/>
      <c r="S158" s="18"/>
      <c r="T158" s="12"/>
      <c r="U158" s="1"/>
    </row>
    <row r="159" spans="1:21" x14ac:dyDescent="0.2">
      <c r="A159" s="7"/>
      <c r="B159" s="8"/>
      <c r="C159" s="8"/>
      <c r="D159" s="8"/>
      <c r="E159" s="18"/>
      <c r="F159" s="43"/>
      <c r="G159" s="1"/>
      <c r="H159" s="7"/>
      <c r="I159" s="8"/>
      <c r="J159" s="8"/>
      <c r="K159" s="8"/>
      <c r="L159" s="18"/>
      <c r="M159" s="43"/>
      <c r="N159" s="1"/>
      <c r="O159" s="7"/>
      <c r="P159" s="8"/>
      <c r="Q159" s="8"/>
      <c r="R159" s="8"/>
      <c r="S159" s="18"/>
      <c r="T159" s="12"/>
      <c r="U159" s="1"/>
    </row>
    <row r="160" spans="1:21" x14ac:dyDescent="0.2">
      <c r="A160" s="7"/>
      <c r="B160" s="8"/>
      <c r="C160" s="8"/>
      <c r="D160" s="8"/>
      <c r="E160" s="18"/>
      <c r="F160" s="43"/>
      <c r="G160" s="1"/>
      <c r="H160" s="7"/>
      <c r="I160" s="8"/>
      <c r="J160" s="8"/>
      <c r="K160" s="8"/>
      <c r="L160" s="18"/>
      <c r="M160" s="43"/>
      <c r="N160" s="1"/>
      <c r="O160" s="7"/>
      <c r="P160" s="8"/>
      <c r="Q160" s="8"/>
      <c r="R160" s="8"/>
      <c r="S160" s="18"/>
      <c r="T160" s="12"/>
      <c r="U160" s="1"/>
    </row>
    <row r="161" spans="1:21" x14ac:dyDescent="0.2">
      <c r="A161" s="7"/>
      <c r="B161" s="8"/>
      <c r="C161" s="8"/>
      <c r="D161" s="8"/>
      <c r="E161" s="18"/>
      <c r="F161" s="43"/>
      <c r="G161" s="1"/>
      <c r="H161" s="7"/>
      <c r="I161" s="8"/>
      <c r="J161" s="8"/>
      <c r="K161" s="8"/>
      <c r="L161" s="18"/>
      <c r="M161" s="43"/>
      <c r="N161" s="1"/>
      <c r="O161" s="7"/>
      <c r="P161" s="8"/>
      <c r="Q161" s="8"/>
      <c r="R161" s="8"/>
      <c r="S161" s="18"/>
      <c r="T161" s="12"/>
      <c r="U161" s="1"/>
    </row>
    <row r="162" spans="1:21" ht="13.5" thickBot="1" x14ac:dyDescent="0.25">
      <c r="A162" s="7"/>
      <c r="B162" s="8"/>
      <c r="C162" s="8"/>
      <c r="D162" s="8"/>
      <c r="E162" s="18"/>
      <c r="F162" s="43"/>
      <c r="G162" s="1"/>
      <c r="H162" s="7"/>
      <c r="I162" s="8"/>
      <c r="J162" s="8"/>
      <c r="K162" s="8"/>
      <c r="L162" s="18"/>
      <c r="M162" s="43"/>
      <c r="N162" s="1"/>
      <c r="O162" s="7"/>
      <c r="P162" s="8"/>
      <c r="Q162" s="8"/>
      <c r="R162" s="8"/>
      <c r="S162" s="18"/>
      <c r="T162" s="12"/>
      <c r="U162" s="1"/>
    </row>
    <row r="163" spans="1:21" ht="13.5" thickBot="1" x14ac:dyDescent="0.25">
      <c r="A163" s="17"/>
      <c r="B163" s="15"/>
      <c r="C163" s="15"/>
      <c r="D163" s="15"/>
      <c r="E163" s="15"/>
      <c r="F163" s="53" t="s">
        <v>116</v>
      </c>
      <c r="G163" s="16"/>
      <c r="H163" s="17" t="s">
        <v>125</v>
      </c>
      <c r="I163" s="15" t="s">
        <v>146</v>
      </c>
      <c r="J163" s="15"/>
      <c r="K163" s="15"/>
      <c r="L163" s="15"/>
      <c r="M163" s="53" t="s">
        <v>120</v>
      </c>
      <c r="N163" s="16" t="s">
        <v>147</v>
      </c>
      <c r="O163" s="17" t="s">
        <v>243</v>
      </c>
      <c r="P163" s="15" t="s">
        <v>242</v>
      </c>
      <c r="Q163" s="15"/>
      <c r="R163" s="15"/>
      <c r="S163" s="15"/>
      <c r="T163" s="53" t="s">
        <v>124</v>
      </c>
      <c r="U163" s="16" t="s">
        <v>70</v>
      </c>
    </row>
    <row r="164" spans="1:21" x14ac:dyDescent="0.2">
      <c r="A164" s="3" t="s">
        <v>18</v>
      </c>
      <c r="B164" s="4" t="s">
        <v>19</v>
      </c>
      <c r="C164" s="4" t="s">
        <v>21</v>
      </c>
      <c r="D164" s="4" t="s">
        <v>20</v>
      </c>
      <c r="E164" s="5" t="s">
        <v>43</v>
      </c>
      <c r="F164" s="5" t="s">
        <v>22</v>
      </c>
      <c r="G164" s="6" t="s">
        <v>30</v>
      </c>
      <c r="H164" s="3" t="s">
        <v>18</v>
      </c>
      <c r="I164" s="4" t="s">
        <v>19</v>
      </c>
      <c r="J164" s="4" t="s">
        <v>21</v>
      </c>
      <c r="K164" s="4" t="s">
        <v>20</v>
      </c>
      <c r="L164" s="5" t="s">
        <v>43</v>
      </c>
      <c r="M164" s="5" t="s">
        <v>22</v>
      </c>
      <c r="N164" s="6" t="s">
        <v>30</v>
      </c>
      <c r="O164" s="3" t="s">
        <v>18</v>
      </c>
      <c r="P164" s="4" t="s">
        <v>19</v>
      </c>
      <c r="Q164" s="4" t="s">
        <v>21</v>
      </c>
      <c r="R164" s="4" t="s">
        <v>20</v>
      </c>
      <c r="S164" s="5" t="s">
        <v>43</v>
      </c>
      <c r="T164" s="5" t="s">
        <v>22</v>
      </c>
      <c r="U164" s="6" t="s">
        <v>30</v>
      </c>
    </row>
    <row r="165" spans="1:21" x14ac:dyDescent="0.2">
      <c r="A165" s="7">
        <v>39538</v>
      </c>
      <c r="B165" s="45"/>
      <c r="C165" s="45"/>
      <c r="D165" s="45"/>
      <c r="E165" s="18"/>
      <c r="F165" s="18"/>
      <c r="G165" s="46"/>
      <c r="H165" s="7">
        <v>39660</v>
      </c>
      <c r="I165" s="32" t="s">
        <v>17</v>
      </c>
      <c r="J165" s="32" t="s">
        <v>15</v>
      </c>
      <c r="K165" s="32" t="s">
        <v>23</v>
      </c>
      <c r="L165" s="18" t="s">
        <v>27</v>
      </c>
      <c r="M165" s="14">
        <v>0</v>
      </c>
      <c r="N165" s="1" t="s">
        <v>135</v>
      </c>
      <c r="O165" s="59">
        <v>39782</v>
      </c>
      <c r="P165" s="45"/>
      <c r="Q165" s="45"/>
      <c r="R165" s="45"/>
      <c r="S165" s="18"/>
      <c r="T165" s="18"/>
      <c r="U165" s="46"/>
    </row>
    <row r="166" spans="1:21" x14ac:dyDescent="0.2">
      <c r="A166" s="7">
        <v>39539</v>
      </c>
      <c r="B166" s="32" t="s">
        <v>17</v>
      </c>
      <c r="C166" s="32" t="s">
        <v>15</v>
      </c>
      <c r="D166" s="32" t="s">
        <v>23</v>
      </c>
      <c r="E166" s="18" t="s">
        <v>27</v>
      </c>
      <c r="F166" s="14">
        <v>0</v>
      </c>
      <c r="G166" s="1" t="s">
        <v>40</v>
      </c>
      <c r="H166" s="7">
        <v>39661</v>
      </c>
      <c r="I166" s="32" t="s">
        <v>17</v>
      </c>
      <c r="J166" s="32" t="s">
        <v>15</v>
      </c>
      <c r="K166" s="32" t="s">
        <v>23</v>
      </c>
      <c r="L166" s="18" t="s">
        <v>27</v>
      </c>
      <c r="M166" s="14">
        <v>0</v>
      </c>
      <c r="N166" s="1" t="s">
        <v>135</v>
      </c>
      <c r="O166" s="59">
        <v>39783</v>
      </c>
      <c r="P166" s="45"/>
      <c r="Q166" s="45"/>
      <c r="R166" s="45"/>
      <c r="S166" s="18"/>
      <c r="T166" s="18"/>
      <c r="U166" s="46"/>
    </row>
    <row r="167" spans="1:21" x14ac:dyDescent="0.2">
      <c r="A167" s="7">
        <v>39540</v>
      </c>
      <c r="B167" s="32" t="s">
        <v>17</v>
      </c>
      <c r="C167" s="32" t="s">
        <v>15</v>
      </c>
      <c r="D167" s="32" t="s">
        <v>23</v>
      </c>
      <c r="E167" s="18" t="s">
        <v>27</v>
      </c>
      <c r="F167" s="14">
        <v>0</v>
      </c>
      <c r="G167" s="1" t="s">
        <v>40</v>
      </c>
      <c r="H167" s="7">
        <v>39662</v>
      </c>
      <c r="I167" s="10"/>
      <c r="J167" s="10"/>
      <c r="K167" s="10"/>
      <c r="L167" s="11"/>
      <c r="M167" s="11"/>
      <c r="N167" s="2" t="s">
        <v>130</v>
      </c>
      <c r="O167" s="59">
        <v>39784</v>
      </c>
      <c r="P167" s="30" t="s">
        <v>181</v>
      </c>
      <c r="Q167" s="30" t="s">
        <v>180</v>
      </c>
      <c r="R167" s="30" t="s">
        <v>3</v>
      </c>
      <c r="S167" s="18" t="s">
        <v>44</v>
      </c>
      <c r="T167" s="14">
        <v>0</v>
      </c>
      <c r="U167" s="1" t="s">
        <v>194</v>
      </c>
    </row>
    <row r="168" spans="1:21" x14ac:dyDescent="0.2">
      <c r="A168" s="7">
        <v>39541</v>
      </c>
      <c r="B168" s="32" t="s">
        <v>17</v>
      </c>
      <c r="C168" s="32" t="s">
        <v>15</v>
      </c>
      <c r="D168" s="32" t="s">
        <v>23</v>
      </c>
      <c r="E168" s="18" t="s">
        <v>27</v>
      </c>
      <c r="F168" s="14">
        <v>0</v>
      </c>
      <c r="G168" s="1" t="s">
        <v>40</v>
      </c>
      <c r="H168" s="7">
        <v>39663</v>
      </c>
      <c r="I168" s="45"/>
      <c r="J168" s="45"/>
      <c r="K168" s="45"/>
      <c r="L168" s="18"/>
      <c r="M168" s="18"/>
      <c r="N168" s="46"/>
      <c r="O168" s="59">
        <v>39785</v>
      </c>
      <c r="P168" s="30" t="s">
        <v>181</v>
      </c>
      <c r="Q168" s="30" t="s">
        <v>180</v>
      </c>
      <c r="R168" s="30" t="s">
        <v>3</v>
      </c>
      <c r="S168" s="18" t="s">
        <v>44</v>
      </c>
      <c r="T168" s="9" t="s">
        <v>11</v>
      </c>
      <c r="U168" s="1" t="s">
        <v>210</v>
      </c>
    </row>
    <row r="169" spans="1:21" x14ac:dyDescent="0.2">
      <c r="A169" s="7">
        <v>39542</v>
      </c>
      <c r="B169" s="34"/>
      <c r="C169" s="34"/>
      <c r="D169" s="34"/>
      <c r="E169" s="35"/>
      <c r="F169" s="35"/>
      <c r="G169" s="36" t="s">
        <v>67</v>
      </c>
      <c r="H169" s="7">
        <v>39664</v>
      </c>
      <c r="I169" s="45"/>
      <c r="J169" s="45"/>
      <c r="K169" s="45"/>
      <c r="L169" s="18"/>
      <c r="M169" s="18"/>
      <c r="N169" s="46"/>
      <c r="O169" s="59">
        <v>39786</v>
      </c>
      <c r="P169" s="30" t="s">
        <v>181</v>
      </c>
      <c r="Q169" s="30" t="s">
        <v>180</v>
      </c>
      <c r="R169" s="30" t="s">
        <v>3</v>
      </c>
      <c r="S169" s="18" t="s">
        <v>44</v>
      </c>
      <c r="T169" s="14">
        <v>0</v>
      </c>
      <c r="U169" s="1" t="s">
        <v>195</v>
      </c>
    </row>
    <row r="170" spans="1:21" x14ac:dyDescent="0.2">
      <c r="A170" s="7">
        <v>39543</v>
      </c>
      <c r="B170" s="34"/>
      <c r="C170" s="34"/>
      <c r="D170" s="34"/>
      <c r="E170" s="35"/>
      <c r="F170" s="35"/>
      <c r="G170" s="36" t="s">
        <v>67</v>
      </c>
      <c r="H170" s="7">
        <v>39665</v>
      </c>
      <c r="I170" s="33" t="s">
        <v>29</v>
      </c>
      <c r="J170" s="33" t="s">
        <v>15</v>
      </c>
      <c r="K170" s="33" t="s">
        <v>24</v>
      </c>
      <c r="L170" s="18" t="s">
        <v>26</v>
      </c>
      <c r="M170" s="14">
        <v>0</v>
      </c>
      <c r="N170" s="1" t="s">
        <v>131</v>
      </c>
      <c r="O170" s="59">
        <v>39787</v>
      </c>
      <c r="P170" s="30" t="s">
        <v>181</v>
      </c>
      <c r="Q170" s="30" t="s">
        <v>180</v>
      </c>
      <c r="R170" s="30" t="s">
        <v>3</v>
      </c>
      <c r="S170" s="18" t="s">
        <v>198</v>
      </c>
      <c r="T170" s="9" t="s">
        <v>196</v>
      </c>
      <c r="U170" s="1" t="s">
        <v>197</v>
      </c>
    </row>
    <row r="171" spans="1:21" x14ac:dyDescent="0.2">
      <c r="A171" s="7">
        <v>39544</v>
      </c>
      <c r="B171" s="45"/>
      <c r="C171" s="45"/>
      <c r="D171" s="45"/>
      <c r="E171" s="18"/>
      <c r="F171" s="18"/>
      <c r="G171" s="46"/>
      <c r="H171" s="7">
        <v>39666</v>
      </c>
      <c r="I171" s="33" t="s">
        <v>29</v>
      </c>
      <c r="J171" s="33" t="s">
        <v>15</v>
      </c>
      <c r="K171" s="33" t="s">
        <v>0</v>
      </c>
      <c r="L171" s="18" t="s">
        <v>25</v>
      </c>
      <c r="M171" s="14">
        <v>0</v>
      </c>
      <c r="N171" s="1" t="s">
        <v>136</v>
      </c>
      <c r="O171" s="59">
        <v>39788</v>
      </c>
      <c r="P171" s="30" t="s">
        <v>181</v>
      </c>
      <c r="Q171" s="30" t="s">
        <v>180</v>
      </c>
      <c r="R171" s="30" t="s">
        <v>3</v>
      </c>
      <c r="S171" s="18" t="s">
        <v>16</v>
      </c>
      <c r="T171" s="9" t="s">
        <v>5</v>
      </c>
      <c r="U171" s="1" t="s">
        <v>167</v>
      </c>
    </row>
    <row r="172" spans="1:21" x14ac:dyDescent="0.2">
      <c r="A172" s="7">
        <v>39545</v>
      </c>
      <c r="B172" s="45"/>
      <c r="C172" s="45"/>
      <c r="D172" s="45"/>
      <c r="E172" s="18"/>
      <c r="F172" s="18"/>
      <c r="G172" s="46"/>
      <c r="H172" s="7">
        <v>39667</v>
      </c>
      <c r="I172" s="33" t="s">
        <v>29</v>
      </c>
      <c r="J172" s="33" t="s">
        <v>15</v>
      </c>
      <c r="K172" s="33" t="s">
        <v>0</v>
      </c>
      <c r="L172" s="18" t="s">
        <v>25</v>
      </c>
      <c r="M172" s="14">
        <v>0</v>
      </c>
      <c r="N172" s="1" t="s">
        <v>136</v>
      </c>
      <c r="O172" s="59">
        <v>39789</v>
      </c>
      <c r="P172" s="45"/>
      <c r="Q172" s="45"/>
      <c r="R172" s="45"/>
      <c r="S172" s="18"/>
      <c r="T172" s="18"/>
      <c r="U172" s="46"/>
    </row>
    <row r="173" spans="1:21" x14ac:dyDescent="0.2">
      <c r="A173" s="7">
        <v>39546</v>
      </c>
      <c r="B173" s="23"/>
      <c r="C173" s="23"/>
      <c r="D173" s="23"/>
      <c r="E173" s="24"/>
      <c r="F173" s="24"/>
      <c r="G173" s="25" t="s">
        <v>50</v>
      </c>
      <c r="H173" s="7">
        <v>39668</v>
      </c>
      <c r="I173" s="33" t="s">
        <v>29</v>
      </c>
      <c r="J173" s="33" t="s">
        <v>15</v>
      </c>
      <c r="K173" s="33" t="s">
        <v>0</v>
      </c>
      <c r="L173" s="18" t="s">
        <v>25</v>
      </c>
      <c r="M173" s="14">
        <v>0</v>
      </c>
      <c r="N173" s="1" t="s">
        <v>131</v>
      </c>
      <c r="O173" s="59">
        <v>39790</v>
      </c>
      <c r="P173" s="45"/>
      <c r="Q173" s="45"/>
      <c r="R173" s="45"/>
      <c r="S173" s="18"/>
      <c r="T173" s="18"/>
      <c r="U173" s="46"/>
    </row>
    <row r="174" spans="1:21" x14ac:dyDescent="0.2">
      <c r="A174" s="7">
        <v>39547</v>
      </c>
      <c r="B174" s="33" t="s">
        <v>29</v>
      </c>
      <c r="C174" s="33" t="s">
        <v>15</v>
      </c>
      <c r="D174" s="33" t="s">
        <v>0</v>
      </c>
      <c r="E174" s="18" t="s">
        <v>25</v>
      </c>
      <c r="F174" s="14">
        <v>0</v>
      </c>
      <c r="G174" s="1" t="s">
        <v>40</v>
      </c>
      <c r="H174" s="7">
        <v>39669</v>
      </c>
      <c r="I174" s="10"/>
      <c r="J174" s="10"/>
      <c r="K174" s="10"/>
      <c r="L174" s="11"/>
      <c r="M174" s="11"/>
      <c r="N174" s="2"/>
      <c r="O174" s="59">
        <v>39791</v>
      </c>
      <c r="P174" s="30" t="s">
        <v>181</v>
      </c>
      <c r="Q174" s="30" t="s">
        <v>180</v>
      </c>
      <c r="R174" s="30" t="s">
        <v>3</v>
      </c>
      <c r="S174" s="18" t="s">
        <v>44</v>
      </c>
      <c r="T174" s="14">
        <v>0</v>
      </c>
      <c r="U174" s="1" t="s">
        <v>167</v>
      </c>
    </row>
    <row r="175" spans="1:21" x14ac:dyDescent="0.2">
      <c r="A175" s="7">
        <v>39548</v>
      </c>
      <c r="B175" s="33" t="s">
        <v>51</v>
      </c>
      <c r="C175" s="33" t="s">
        <v>15</v>
      </c>
      <c r="D175" s="33" t="s">
        <v>0</v>
      </c>
      <c r="E175" s="18" t="s">
        <v>52</v>
      </c>
      <c r="F175" s="9" t="s">
        <v>15</v>
      </c>
      <c r="G175" s="1" t="s">
        <v>53</v>
      </c>
      <c r="H175" s="7">
        <v>39670</v>
      </c>
      <c r="I175" s="45"/>
      <c r="J175" s="45"/>
      <c r="K175" s="45"/>
      <c r="L175" s="18"/>
      <c r="M175" s="18"/>
      <c r="N175" s="46"/>
      <c r="O175" s="59">
        <v>39792</v>
      </c>
      <c r="P175" s="30" t="s">
        <v>181</v>
      </c>
      <c r="Q175" s="30" t="s">
        <v>180</v>
      </c>
      <c r="R175" s="30" t="s">
        <v>199</v>
      </c>
      <c r="S175" s="18" t="s">
        <v>200</v>
      </c>
      <c r="T175" s="9" t="s">
        <v>201</v>
      </c>
      <c r="U175" s="1" t="s">
        <v>209</v>
      </c>
    </row>
    <row r="176" spans="1:21" x14ac:dyDescent="0.2">
      <c r="A176" s="7">
        <v>39549</v>
      </c>
      <c r="B176" s="33" t="s">
        <v>29</v>
      </c>
      <c r="C176" s="33" t="s">
        <v>15</v>
      </c>
      <c r="D176" s="33" t="s">
        <v>0</v>
      </c>
      <c r="E176" s="18" t="s">
        <v>25</v>
      </c>
      <c r="F176" s="14">
        <v>0</v>
      </c>
      <c r="G176" s="1" t="s">
        <v>49</v>
      </c>
      <c r="H176" s="7">
        <v>39671</v>
      </c>
      <c r="I176" s="45"/>
      <c r="J176" s="45"/>
      <c r="K176" s="45"/>
      <c r="L176" s="18"/>
      <c r="M176" s="18"/>
      <c r="N176" s="46"/>
      <c r="O176" s="59">
        <v>39793</v>
      </c>
      <c r="P176" s="30" t="s">
        <v>181</v>
      </c>
      <c r="Q176" s="30" t="s">
        <v>180</v>
      </c>
      <c r="R176" s="30" t="s">
        <v>3</v>
      </c>
      <c r="S176" s="18" t="s">
        <v>44</v>
      </c>
      <c r="T176" s="14">
        <v>0</v>
      </c>
      <c r="U176" s="1" t="s">
        <v>202</v>
      </c>
    </row>
    <row r="177" spans="1:21" x14ac:dyDescent="0.2">
      <c r="A177" s="7">
        <v>39550</v>
      </c>
      <c r="B177" s="26" t="s">
        <v>54</v>
      </c>
      <c r="C177" s="26" t="s">
        <v>56</v>
      </c>
      <c r="D177" s="26" t="s">
        <v>55</v>
      </c>
      <c r="E177" s="9" t="s">
        <v>57</v>
      </c>
      <c r="F177" s="9" t="s">
        <v>57</v>
      </c>
      <c r="G177" s="27" t="s">
        <v>58</v>
      </c>
      <c r="H177" s="7">
        <v>39672</v>
      </c>
      <c r="I177" s="32" t="s">
        <v>17</v>
      </c>
      <c r="J177" s="32" t="s">
        <v>15</v>
      </c>
      <c r="K177" s="32" t="s">
        <v>23</v>
      </c>
      <c r="L177" s="18" t="s">
        <v>27</v>
      </c>
      <c r="M177" s="14">
        <v>0</v>
      </c>
      <c r="N177" s="1" t="s">
        <v>131</v>
      </c>
      <c r="O177" s="59">
        <v>39794</v>
      </c>
      <c r="P177" s="30" t="s">
        <v>181</v>
      </c>
      <c r="Q177" s="30" t="s">
        <v>180</v>
      </c>
      <c r="R177" s="30" t="s">
        <v>3</v>
      </c>
      <c r="S177" s="18" t="s">
        <v>44</v>
      </c>
      <c r="T177" s="14">
        <v>0</v>
      </c>
      <c r="U177" s="1" t="s">
        <v>167</v>
      </c>
    </row>
    <row r="178" spans="1:21" x14ac:dyDescent="0.2">
      <c r="A178" s="7">
        <v>39551</v>
      </c>
      <c r="B178" s="45"/>
      <c r="C178" s="45"/>
      <c r="D178" s="45"/>
      <c r="E178" s="18"/>
      <c r="F178" s="18"/>
      <c r="G178" s="46"/>
      <c r="H178" s="7">
        <v>39673</v>
      </c>
      <c r="I178" s="32" t="s">
        <v>17</v>
      </c>
      <c r="J178" s="32" t="s">
        <v>15</v>
      </c>
      <c r="K178" s="32" t="s">
        <v>23</v>
      </c>
      <c r="L178" s="18" t="s">
        <v>27</v>
      </c>
      <c r="M178" s="14">
        <v>0</v>
      </c>
      <c r="N178" s="1" t="s">
        <v>131</v>
      </c>
      <c r="O178" s="59">
        <v>39795</v>
      </c>
      <c r="P178" s="80" t="s">
        <v>54</v>
      </c>
      <c r="Q178" s="80" t="s">
        <v>204</v>
      </c>
      <c r="R178" s="80" t="s">
        <v>4</v>
      </c>
      <c r="S178" s="80"/>
      <c r="T178" s="81">
        <v>0</v>
      </c>
      <c r="U178" s="81" t="s">
        <v>203</v>
      </c>
    </row>
    <row r="179" spans="1:21" x14ac:dyDescent="0.2">
      <c r="A179" s="7">
        <v>39552</v>
      </c>
      <c r="B179" s="45"/>
      <c r="C179" s="45"/>
      <c r="D179" s="45"/>
      <c r="E179" s="18"/>
      <c r="F179" s="18"/>
      <c r="G179" s="46"/>
      <c r="H179" s="7">
        <v>39674</v>
      </c>
      <c r="I179" s="23"/>
      <c r="J179" s="23"/>
      <c r="K179" s="23"/>
      <c r="L179" s="24"/>
      <c r="M179" s="24"/>
      <c r="N179" s="25" t="s">
        <v>50</v>
      </c>
      <c r="O179" s="59">
        <v>39796</v>
      </c>
      <c r="P179" s="45"/>
      <c r="Q179" s="45"/>
      <c r="R179" s="45"/>
      <c r="S179" s="18"/>
      <c r="T179" s="18"/>
      <c r="U179" s="46"/>
    </row>
    <row r="180" spans="1:21" x14ac:dyDescent="0.2">
      <c r="A180" s="7">
        <v>39553</v>
      </c>
      <c r="B180" s="32" t="s">
        <v>17</v>
      </c>
      <c r="C180" s="32" t="s">
        <v>15</v>
      </c>
      <c r="D180" s="32" t="s">
        <v>23</v>
      </c>
      <c r="E180" s="18" t="s">
        <v>27</v>
      </c>
      <c r="F180" s="14">
        <v>0</v>
      </c>
      <c r="G180" s="1" t="s">
        <v>59</v>
      </c>
      <c r="H180" s="7">
        <v>39675</v>
      </c>
      <c r="I180" s="32" t="s">
        <v>17</v>
      </c>
      <c r="J180" s="32" t="s">
        <v>15</v>
      </c>
      <c r="K180" s="32" t="s">
        <v>23</v>
      </c>
      <c r="L180" s="18" t="s">
        <v>27</v>
      </c>
      <c r="M180" s="14">
        <v>0</v>
      </c>
      <c r="N180" s="1" t="s">
        <v>131</v>
      </c>
      <c r="O180" s="59">
        <v>39797</v>
      </c>
      <c r="P180" s="45"/>
      <c r="Q180" s="45"/>
      <c r="R180" s="45"/>
      <c r="S180" s="18"/>
      <c r="T180" s="18"/>
      <c r="U180" s="46"/>
    </row>
    <row r="181" spans="1:21" x14ac:dyDescent="0.2">
      <c r="A181" s="7">
        <v>39554</v>
      </c>
      <c r="B181" s="32" t="s">
        <v>17</v>
      </c>
      <c r="C181" s="32" t="s">
        <v>15</v>
      </c>
      <c r="D181" s="32" t="s">
        <v>23</v>
      </c>
      <c r="E181" s="18" t="s">
        <v>27</v>
      </c>
      <c r="F181" s="14">
        <v>0</v>
      </c>
      <c r="G181" s="1" t="s">
        <v>59</v>
      </c>
      <c r="H181" s="7">
        <v>39676</v>
      </c>
      <c r="I181" s="32" t="s">
        <v>17</v>
      </c>
      <c r="J181" s="32" t="s">
        <v>15</v>
      </c>
      <c r="K181" s="32" t="s">
        <v>39</v>
      </c>
      <c r="L181" s="18" t="s">
        <v>2</v>
      </c>
      <c r="M181" s="14">
        <v>0</v>
      </c>
      <c r="N181" s="1" t="s">
        <v>131</v>
      </c>
      <c r="O181" s="59">
        <v>39798</v>
      </c>
      <c r="P181" s="30" t="s">
        <v>181</v>
      </c>
      <c r="Q181" s="30" t="s">
        <v>180</v>
      </c>
      <c r="R181" s="30" t="s">
        <v>3</v>
      </c>
      <c r="S181" s="18" t="s">
        <v>44</v>
      </c>
      <c r="T181" s="14">
        <v>0</v>
      </c>
      <c r="U181" s="1" t="s">
        <v>167</v>
      </c>
    </row>
    <row r="182" spans="1:21" x14ac:dyDescent="0.2">
      <c r="A182" s="7">
        <v>39555</v>
      </c>
      <c r="B182" s="32" t="s">
        <v>17</v>
      </c>
      <c r="C182" s="32" t="s">
        <v>15</v>
      </c>
      <c r="D182" s="32" t="s">
        <v>23</v>
      </c>
      <c r="E182" s="18" t="s">
        <v>27</v>
      </c>
      <c r="F182" s="14">
        <v>0</v>
      </c>
      <c r="G182" s="1" t="s">
        <v>62</v>
      </c>
      <c r="H182" s="7">
        <v>39677</v>
      </c>
      <c r="I182" s="45"/>
      <c r="J182" s="45"/>
      <c r="K182" s="45"/>
      <c r="L182" s="18"/>
      <c r="M182" s="18"/>
      <c r="N182" s="46"/>
      <c r="O182" s="59">
        <v>39799</v>
      </c>
      <c r="P182" s="20"/>
      <c r="Q182" s="20"/>
      <c r="R182" s="20"/>
      <c r="S182" s="21"/>
      <c r="T182" s="21"/>
      <c r="U182" s="19" t="s">
        <v>35</v>
      </c>
    </row>
    <row r="183" spans="1:21" x14ac:dyDescent="0.2">
      <c r="A183" s="7">
        <v>39556</v>
      </c>
      <c r="B183" s="32" t="s">
        <v>17</v>
      </c>
      <c r="C183" s="32" t="s">
        <v>15</v>
      </c>
      <c r="D183" s="32" t="s">
        <v>23</v>
      </c>
      <c r="E183" s="18" t="s">
        <v>27</v>
      </c>
      <c r="F183" s="14">
        <v>0</v>
      </c>
      <c r="G183" s="1" t="s">
        <v>61</v>
      </c>
      <c r="H183" s="7">
        <v>39678</v>
      </c>
      <c r="I183" s="45"/>
      <c r="J183" s="45"/>
      <c r="K183" s="45"/>
      <c r="L183" s="18"/>
      <c r="M183" s="18"/>
      <c r="N183" s="46"/>
      <c r="O183" s="59">
        <v>39800</v>
      </c>
      <c r="P183" s="20"/>
      <c r="Q183" s="20"/>
      <c r="R183" s="20"/>
      <c r="S183" s="21"/>
      <c r="T183" s="21"/>
      <c r="U183" s="19" t="s">
        <v>35</v>
      </c>
    </row>
    <row r="184" spans="1:21" x14ac:dyDescent="0.2">
      <c r="A184" s="7">
        <v>39557</v>
      </c>
      <c r="B184" s="32" t="s">
        <v>17</v>
      </c>
      <c r="C184" s="32" t="s">
        <v>15</v>
      </c>
      <c r="D184" s="32" t="s">
        <v>39</v>
      </c>
      <c r="E184" s="18" t="s">
        <v>2</v>
      </c>
      <c r="F184" s="14">
        <v>0</v>
      </c>
      <c r="G184" s="1" t="s">
        <v>61</v>
      </c>
      <c r="H184" s="7">
        <v>39679</v>
      </c>
      <c r="I184" s="32" t="s">
        <v>17</v>
      </c>
      <c r="J184" s="32" t="s">
        <v>15</v>
      </c>
      <c r="K184" s="32" t="s">
        <v>23</v>
      </c>
      <c r="L184" s="18" t="s">
        <v>27</v>
      </c>
      <c r="M184" s="14">
        <v>0</v>
      </c>
      <c r="N184" s="1" t="s">
        <v>132</v>
      </c>
      <c r="O184" s="59">
        <v>39801</v>
      </c>
      <c r="P184" s="33" t="s">
        <v>205</v>
      </c>
      <c r="Q184" s="33" t="s">
        <v>204</v>
      </c>
      <c r="R184" s="33" t="s">
        <v>206</v>
      </c>
      <c r="S184" s="18" t="s">
        <v>207</v>
      </c>
      <c r="T184" s="9" t="s">
        <v>15</v>
      </c>
      <c r="U184" s="65" t="s">
        <v>211</v>
      </c>
    </row>
    <row r="185" spans="1:21" x14ac:dyDescent="0.2">
      <c r="A185" s="7">
        <v>39558</v>
      </c>
      <c r="B185" s="45"/>
      <c r="C185" s="45"/>
      <c r="D185" s="45"/>
      <c r="E185" s="18"/>
      <c r="F185" s="18"/>
      <c r="G185" s="46"/>
      <c r="H185" s="7">
        <v>39680</v>
      </c>
      <c r="I185" s="32" t="s">
        <v>17</v>
      </c>
      <c r="J185" s="32" t="s">
        <v>15</v>
      </c>
      <c r="K185" s="32" t="s">
        <v>23</v>
      </c>
      <c r="L185" s="18" t="s">
        <v>27</v>
      </c>
      <c r="M185" s="14">
        <v>0</v>
      </c>
      <c r="N185" s="1" t="s">
        <v>132</v>
      </c>
      <c r="O185" s="59">
        <v>39802</v>
      </c>
      <c r="P185" s="30" t="s">
        <v>181</v>
      </c>
      <c r="Q185" s="30" t="s">
        <v>180</v>
      </c>
      <c r="R185" s="30" t="s">
        <v>3</v>
      </c>
      <c r="S185" s="18" t="s">
        <v>44</v>
      </c>
      <c r="T185" s="14">
        <v>0</v>
      </c>
      <c r="U185" s="1" t="s">
        <v>212</v>
      </c>
    </row>
    <row r="186" spans="1:21" x14ac:dyDescent="0.2">
      <c r="A186" s="7">
        <v>39559</v>
      </c>
      <c r="B186" s="45"/>
      <c r="C186" s="45"/>
      <c r="D186" s="45"/>
      <c r="E186" s="18"/>
      <c r="F186" s="18"/>
      <c r="G186" s="46"/>
      <c r="H186" s="7">
        <v>39681</v>
      </c>
      <c r="I186" s="32" t="s">
        <v>17</v>
      </c>
      <c r="J186" s="32" t="s">
        <v>15</v>
      </c>
      <c r="K186" s="32" t="s">
        <v>23</v>
      </c>
      <c r="L186" s="18" t="s">
        <v>27</v>
      </c>
      <c r="M186" s="14">
        <v>0</v>
      </c>
      <c r="N186" s="1" t="s">
        <v>132</v>
      </c>
      <c r="O186" s="59">
        <v>39803</v>
      </c>
      <c r="P186" s="45"/>
      <c r="Q186" s="45"/>
      <c r="R186" s="45"/>
      <c r="S186" s="18"/>
      <c r="T186" s="18"/>
      <c r="U186" s="46"/>
    </row>
    <row r="187" spans="1:21" x14ac:dyDescent="0.2">
      <c r="A187" s="7">
        <v>39560</v>
      </c>
      <c r="B187" s="33" t="s">
        <v>29</v>
      </c>
      <c r="C187" s="33" t="s">
        <v>15</v>
      </c>
      <c r="D187" s="33" t="s">
        <v>24</v>
      </c>
      <c r="E187" s="18" t="s">
        <v>26</v>
      </c>
      <c r="F187" s="14">
        <v>0</v>
      </c>
      <c r="G187" s="1" t="s">
        <v>49</v>
      </c>
      <c r="H187" s="7">
        <v>39682</v>
      </c>
      <c r="I187" s="32" t="s">
        <v>17</v>
      </c>
      <c r="J187" s="32" t="s">
        <v>15</v>
      </c>
      <c r="K187" s="32" t="s">
        <v>23</v>
      </c>
      <c r="L187" s="18" t="s">
        <v>27</v>
      </c>
      <c r="M187" s="14">
        <v>0</v>
      </c>
      <c r="N187" s="1" t="s">
        <v>132</v>
      </c>
      <c r="O187" s="59">
        <v>39804</v>
      </c>
      <c r="P187" s="45"/>
      <c r="Q187" s="45"/>
      <c r="R187" s="45"/>
      <c r="S187" s="18"/>
      <c r="T187" s="18"/>
      <c r="U187" s="46"/>
    </row>
    <row r="188" spans="1:21" x14ac:dyDescent="0.2">
      <c r="A188" s="7">
        <v>39561</v>
      </c>
      <c r="B188" s="33" t="s">
        <v>29</v>
      </c>
      <c r="C188" s="33" t="s">
        <v>15</v>
      </c>
      <c r="D188" s="33" t="s">
        <v>0</v>
      </c>
      <c r="E188" s="18" t="s">
        <v>25</v>
      </c>
      <c r="F188" s="14">
        <v>0</v>
      </c>
      <c r="G188" s="1" t="s">
        <v>49</v>
      </c>
      <c r="H188" s="7">
        <v>39683</v>
      </c>
      <c r="I188" s="32" t="s">
        <v>17</v>
      </c>
      <c r="J188" s="32" t="s">
        <v>15</v>
      </c>
      <c r="K188" s="32" t="s">
        <v>39</v>
      </c>
      <c r="L188" s="18" t="s">
        <v>2</v>
      </c>
      <c r="M188" s="14">
        <v>0</v>
      </c>
      <c r="N188" s="1" t="s">
        <v>132</v>
      </c>
      <c r="O188" s="59">
        <v>39805</v>
      </c>
      <c r="P188" s="78"/>
      <c r="Q188" s="78"/>
      <c r="R188" s="78"/>
      <c r="S188" s="62"/>
      <c r="T188" s="74"/>
      <c r="U188" s="64" t="s">
        <v>208</v>
      </c>
    </row>
    <row r="189" spans="1:21" x14ac:dyDescent="0.2">
      <c r="A189" s="7">
        <v>39562</v>
      </c>
      <c r="B189" s="33" t="s">
        <v>29</v>
      </c>
      <c r="C189" s="33" t="s">
        <v>15</v>
      </c>
      <c r="D189" s="33" t="s">
        <v>0</v>
      </c>
      <c r="E189" s="18" t="s">
        <v>25</v>
      </c>
      <c r="F189" s="14">
        <v>0</v>
      </c>
      <c r="G189" s="1" t="s">
        <v>49</v>
      </c>
      <c r="H189" s="7">
        <v>39684</v>
      </c>
      <c r="I189" s="45"/>
      <c r="J189" s="45"/>
      <c r="K189" s="45"/>
      <c r="L189" s="18"/>
      <c r="M189" s="18"/>
      <c r="N189" s="46"/>
      <c r="O189" s="59">
        <v>39806</v>
      </c>
      <c r="P189" s="75"/>
      <c r="Q189" s="75"/>
      <c r="R189" s="75"/>
      <c r="S189" s="75"/>
      <c r="T189" s="76"/>
      <c r="U189" s="68" t="s">
        <v>50</v>
      </c>
    </row>
    <row r="190" spans="1:21" x14ac:dyDescent="0.2">
      <c r="A190" s="7">
        <v>39563</v>
      </c>
      <c r="B190" s="33" t="s">
        <v>29</v>
      </c>
      <c r="C190" s="33" t="s">
        <v>15</v>
      </c>
      <c r="D190" s="33" t="s">
        <v>0</v>
      </c>
      <c r="E190" s="18" t="s">
        <v>25</v>
      </c>
      <c r="F190" s="14">
        <v>0</v>
      </c>
      <c r="G190" s="1" t="s">
        <v>49</v>
      </c>
      <c r="H190" s="7">
        <v>39685</v>
      </c>
      <c r="I190" s="45"/>
      <c r="J190" s="45"/>
      <c r="K190" s="45"/>
      <c r="L190" s="18"/>
      <c r="M190" s="18"/>
      <c r="N190" s="46"/>
      <c r="O190" s="59">
        <v>39807</v>
      </c>
      <c r="P190" s="30" t="s">
        <v>28</v>
      </c>
      <c r="Q190" s="30" t="s">
        <v>8</v>
      </c>
      <c r="R190" s="30" t="s">
        <v>213</v>
      </c>
      <c r="S190" s="18" t="s">
        <v>44</v>
      </c>
      <c r="T190" s="14">
        <v>0</v>
      </c>
      <c r="U190" s="1" t="s">
        <v>214</v>
      </c>
    </row>
    <row r="191" spans="1:21" x14ac:dyDescent="0.2">
      <c r="A191" s="7">
        <v>39564</v>
      </c>
      <c r="B191" s="10"/>
      <c r="C191" s="10"/>
      <c r="D191" s="10"/>
      <c r="E191" s="11"/>
      <c r="F191" s="10"/>
      <c r="G191" s="10"/>
      <c r="H191" s="7">
        <v>39686</v>
      </c>
      <c r="I191" s="33" t="s">
        <v>29</v>
      </c>
      <c r="J191" s="33" t="s">
        <v>15</v>
      </c>
      <c r="K191" s="33" t="s">
        <v>24</v>
      </c>
      <c r="L191" s="18" t="s">
        <v>26</v>
      </c>
      <c r="M191" s="14">
        <v>0</v>
      </c>
      <c r="N191" s="1" t="s">
        <v>132</v>
      </c>
      <c r="O191" s="59">
        <v>39808</v>
      </c>
      <c r="P191" s="30" t="s">
        <v>28</v>
      </c>
      <c r="Q191" s="30" t="s">
        <v>8</v>
      </c>
      <c r="R191" s="30" t="s">
        <v>213</v>
      </c>
      <c r="S191" s="18" t="s">
        <v>44</v>
      </c>
      <c r="T191" s="14">
        <v>0</v>
      </c>
      <c r="U191" s="1" t="s">
        <v>167</v>
      </c>
    </row>
    <row r="192" spans="1:21" x14ac:dyDescent="0.2">
      <c r="A192" s="7">
        <v>39565</v>
      </c>
      <c r="B192" s="45"/>
      <c r="C192" s="45"/>
      <c r="D192" s="45"/>
      <c r="E192" s="18"/>
      <c r="F192" s="18"/>
      <c r="G192" s="46"/>
      <c r="H192" s="7">
        <v>39687</v>
      </c>
      <c r="I192" s="33" t="s">
        <v>29</v>
      </c>
      <c r="J192" s="33" t="s">
        <v>15</v>
      </c>
      <c r="K192" s="33" t="s">
        <v>0</v>
      </c>
      <c r="L192" s="18" t="s">
        <v>25</v>
      </c>
      <c r="M192" s="14">
        <v>0</v>
      </c>
      <c r="N192" s="1" t="s">
        <v>132</v>
      </c>
      <c r="O192" s="59">
        <v>39809</v>
      </c>
      <c r="P192" s="30" t="s">
        <v>28</v>
      </c>
      <c r="Q192" s="30" t="s">
        <v>204</v>
      </c>
      <c r="R192" s="30" t="s">
        <v>13</v>
      </c>
      <c r="S192" s="18" t="s">
        <v>57</v>
      </c>
      <c r="T192" s="42" t="s">
        <v>215</v>
      </c>
      <c r="U192" s="1" t="s">
        <v>167</v>
      </c>
    </row>
    <row r="193" spans="1:21" x14ac:dyDescent="0.2">
      <c r="A193" s="7">
        <v>39566</v>
      </c>
      <c r="B193" s="45"/>
      <c r="C193" s="45"/>
      <c r="D193" s="45"/>
      <c r="E193" s="18"/>
      <c r="F193" s="18"/>
      <c r="G193" s="46"/>
      <c r="H193" s="7">
        <v>39688</v>
      </c>
      <c r="I193" s="33" t="s">
        <v>29</v>
      </c>
      <c r="J193" s="33" t="s">
        <v>15</v>
      </c>
      <c r="K193" s="33" t="s">
        <v>0</v>
      </c>
      <c r="L193" s="18" t="s">
        <v>138</v>
      </c>
      <c r="M193" s="9" t="s">
        <v>5</v>
      </c>
      <c r="N193" s="1" t="s">
        <v>132</v>
      </c>
      <c r="O193" s="59">
        <v>39810</v>
      </c>
      <c r="P193" s="47"/>
      <c r="Q193" s="47"/>
      <c r="R193" s="47"/>
      <c r="S193" s="72"/>
      <c r="T193" s="72"/>
      <c r="U193" s="73"/>
    </row>
    <row r="194" spans="1:21" x14ac:dyDescent="0.2">
      <c r="A194" s="7">
        <v>39567</v>
      </c>
      <c r="B194" s="32" t="s">
        <v>17</v>
      </c>
      <c r="C194" s="32" t="s">
        <v>15</v>
      </c>
      <c r="D194" s="32" t="s">
        <v>23</v>
      </c>
      <c r="E194" s="18" t="s">
        <v>27</v>
      </c>
      <c r="F194" s="14">
        <v>0</v>
      </c>
      <c r="G194" s="1" t="s">
        <v>99</v>
      </c>
      <c r="H194" s="7">
        <v>39689</v>
      </c>
      <c r="I194" s="33" t="s">
        <v>29</v>
      </c>
      <c r="J194" s="33" t="s">
        <v>15</v>
      </c>
      <c r="K194" s="33" t="s">
        <v>0</v>
      </c>
      <c r="L194" s="18" t="s">
        <v>25</v>
      </c>
      <c r="M194" s="14">
        <v>0</v>
      </c>
      <c r="N194" s="1" t="s">
        <v>132</v>
      </c>
      <c r="O194" s="59">
        <v>39811</v>
      </c>
      <c r="P194" s="47"/>
      <c r="Q194" s="47"/>
      <c r="R194" s="47"/>
      <c r="S194" s="72"/>
      <c r="T194" s="72"/>
      <c r="U194" s="73"/>
    </row>
    <row r="195" spans="1:21" x14ac:dyDescent="0.2">
      <c r="A195" s="7"/>
      <c r="B195" s="8"/>
      <c r="C195" s="8"/>
      <c r="D195" s="8"/>
      <c r="E195" s="18"/>
      <c r="F195" s="43"/>
      <c r="G195" s="1"/>
      <c r="H195" s="7">
        <v>39690</v>
      </c>
      <c r="I195" s="10"/>
      <c r="J195" s="10"/>
      <c r="K195" s="10"/>
      <c r="L195" s="11"/>
      <c r="M195" s="11"/>
      <c r="N195" s="2"/>
      <c r="O195" s="59">
        <v>39812</v>
      </c>
      <c r="P195" s="78"/>
      <c r="Q195" s="78"/>
      <c r="R195" s="78"/>
      <c r="S195" s="62"/>
      <c r="T195" s="74"/>
      <c r="U195" s="64" t="s">
        <v>208</v>
      </c>
    </row>
    <row r="196" spans="1:21" x14ac:dyDescent="0.2">
      <c r="A196" s="7"/>
      <c r="B196" s="8"/>
      <c r="C196" s="8"/>
      <c r="D196" s="8"/>
      <c r="E196" s="18"/>
      <c r="F196" s="43"/>
      <c r="G196" s="1"/>
      <c r="H196" s="7"/>
      <c r="I196" s="8"/>
      <c r="J196" s="8"/>
      <c r="K196" s="8"/>
      <c r="L196" s="18"/>
      <c r="M196" s="12"/>
      <c r="N196" s="1"/>
      <c r="O196" s="7"/>
      <c r="P196" s="8"/>
      <c r="Q196" s="8"/>
      <c r="R196" s="8"/>
      <c r="S196" s="18"/>
      <c r="T196" s="12"/>
      <c r="U196" s="1"/>
    </row>
    <row r="197" spans="1:21" x14ac:dyDescent="0.2">
      <c r="A197" s="7"/>
      <c r="B197" s="8"/>
      <c r="C197" s="8"/>
      <c r="D197" s="8"/>
      <c r="E197" s="18"/>
      <c r="F197" s="43"/>
      <c r="G197" s="1"/>
      <c r="H197" s="7"/>
      <c r="I197" s="8"/>
      <c r="J197" s="8"/>
      <c r="K197" s="8"/>
      <c r="L197" s="18"/>
      <c r="M197" s="12"/>
      <c r="N197" s="1"/>
      <c r="O197" s="7"/>
      <c r="P197" s="8"/>
      <c r="Q197" s="8"/>
      <c r="R197" s="8"/>
      <c r="S197" s="18"/>
      <c r="T197" s="12"/>
      <c r="U197" s="1"/>
    </row>
    <row r="198" spans="1:21" x14ac:dyDescent="0.2">
      <c r="A198" s="7"/>
      <c r="B198" s="8"/>
      <c r="C198" s="8"/>
      <c r="D198" s="8"/>
      <c r="E198" s="18"/>
      <c r="F198" s="43"/>
      <c r="G198" s="1"/>
      <c r="H198" s="7"/>
      <c r="I198" s="8"/>
      <c r="J198" s="8"/>
      <c r="K198" s="8"/>
      <c r="L198" s="18"/>
      <c r="M198" s="12"/>
      <c r="N198" s="1"/>
      <c r="O198" s="7"/>
      <c r="P198" s="8"/>
      <c r="Q198" s="8"/>
      <c r="R198" s="8"/>
      <c r="S198" s="18"/>
      <c r="T198" s="12"/>
      <c r="U198" s="1"/>
    </row>
    <row r="199" spans="1:21" x14ac:dyDescent="0.2">
      <c r="A199" s="7"/>
      <c r="B199" s="8"/>
      <c r="C199" s="8"/>
      <c r="D199" s="8"/>
      <c r="E199" s="18"/>
      <c r="F199" s="43"/>
      <c r="G199" s="1"/>
      <c r="H199" s="7"/>
      <c r="I199" s="8"/>
      <c r="J199" s="8"/>
      <c r="K199" s="8"/>
      <c r="L199" s="18"/>
      <c r="M199" s="12"/>
      <c r="N199" s="1"/>
      <c r="O199" s="7"/>
      <c r="P199" s="8"/>
      <c r="Q199" s="8"/>
      <c r="R199" s="8"/>
      <c r="S199" s="18"/>
      <c r="T199" s="12"/>
      <c r="U199" s="1"/>
    </row>
    <row r="200" spans="1:21" x14ac:dyDescent="0.2">
      <c r="A200" s="7"/>
      <c r="B200" s="8"/>
      <c r="C200" s="8"/>
      <c r="D200" s="8"/>
      <c r="E200" s="18"/>
      <c r="F200" s="43"/>
      <c r="G200" s="1"/>
      <c r="H200" s="7"/>
      <c r="I200" s="8"/>
      <c r="J200" s="8"/>
      <c r="K200" s="8"/>
      <c r="L200" s="18"/>
      <c r="M200" s="12"/>
      <c r="N200" s="1"/>
      <c r="O200" s="7"/>
      <c r="P200" s="8"/>
      <c r="Q200" s="8"/>
      <c r="R200" s="8"/>
      <c r="S200" s="18"/>
      <c r="T200" s="12"/>
      <c r="U200" s="1"/>
    </row>
    <row r="201" spans="1:21" x14ac:dyDescent="0.2">
      <c r="A201" s="7"/>
      <c r="B201" s="8"/>
      <c r="C201" s="8"/>
      <c r="D201" s="8"/>
      <c r="E201" s="18"/>
      <c r="F201" s="43"/>
      <c r="G201" s="1"/>
      <c r="H201" s="7"/>
      <c r="I201" s="8"/>
      <c r="J201" s="8"/>
      <c r="K201" s="8"/>
      <c r="L201" s="18"/>
      <c r="M201" s="12"/>
      <c r="N201" s="1"/>
      <c r="O201" s="7"/>
      <c r="P201" s="8"/>
      <c r="Q201" s="8"/>
      <c r="R201" s="8"/>
      <c r="S201" s="18"/>
      <c r="T201" s="12"/>
      <c r="U201" s="1"/>
    </row>
    <row r="202" spans="1:21" x14ac:dyDescent="0.2">
      <c r="A202" s="7"/>
      <c r="B202" s="8"/>
      <c r="C202" s="8"/>
      <c r="D202" s="8"/>
      <c r="E202" s="18"/>
      <c r="F202" s="43"/>
      <c r="G202" s="1"/>
      <c r="H202" s="7"/>
      <c r="I202" s="8"/>
      <c r="J202" s="8"/>
      <c r="K202" s="8"/>
      <c r="L202" s="18"/>
      <c r="M202" s="12"/>
      <c r="N202" s="1"/>
      <c r="O202" s="7"/>
      <c r="P202" s="8"/>
      <c r="Q202" s="8"/>
      <c r="R202" s="8"/>
      <c r="S202" s="18"/>
      <c r="T202" s="12"/>
      <c r="U202" s="1"/>
    </row>
    <row r="203" spans="1:21" x14ac:dyDescent="0.2">
      <c r="A203" s="7"/>
      <c r="B203" s="8"/>
      <c r="C203" s="8"/>
      <c r="D203" s="8"/>
      <c r="E203" s="18"/>
      <c r="F203" s="43"/>
      <c r="G203" s="1"/>
      <c r="H203" s="7"/>
      <c r="I203" s="8"/>
      <c r="J203" s="8"/>
      <c r="K203" s="8"/>
      <c r="L203" s="18"/>
      <c r="M203" s="12"/>
      <c r="N203" s="1"/>
      <c r="O203" s="7"/>
      <c r="P203" s="8"/>
      <c r="Q203" s="8"/>
      <c r="R203" s="8"/>
      <c r="S203" s="18"/>
      <c r="T203" s="12"/>
      <c r="U203" s="1"/>
    </row>
    <row r="204" spans="1:21" x14ac:dyDescent="0.2">
      <c r="A204" s="7"/>
      <c r="B204" s="8"/>
      <c r="C204" s="8"/>
      <c r="D204" s="8"/>
      <c r="E204" s="18"/>
      <c r="F204" s="43"/>
      <c r="G204" s="1"/>
      <c r="H204" s="7"/>
      <c r="I204" s="8"/>
      <c r="J204" s="8"/>
      <c r="K204" s="8"/>
      <c r="L204" s="18"/>
      <c r="M204" s="12"/>
      <c r="N204" s="1"/>
      <c r="O204" s="7"/>
      <c r="P204" s="8"/>
      <c r="Q204" s="8"/>
      <c r="R204" s="8"/>
      <c r="S204" s="18"/>
      <c r="T204" s="12"/>
      <c r="U204" s="1"/>
    </row>
    <row r="205" spans="1:21" x14ac:dyDescent="0.2">
      <c r="A205" s="7"/>
      <c r="B205" s="8"/>
      <c r="C205" s="8"/>
      <c r="D205" s="8"/>
      <c r="E205" s="18"/>
      <c r="F205" s="43"/>
      <c r="G205" s="1"/>
      <c r="H205" s="7"/>
      <c r="I205" s="8"/>
      <c r="J205" s="8"/>
      <c r="K205" s="8"/>
      <c r="L205" s="18"/>
      <c r="M205" s="12"/>
      <c r="N205" s="1"/>
      <c r="O205" s="7"/>
      <c r="P205" s="8"/>
      <c r="Q205" s="8"/>
      <c r="R205" s="8"/>
      <c r="S205" s="18"/>
      <c r="T205" s="12"/>
      <c r="U205" s="1"/>
    </row>
    <row r="206" spans="1:21" x14ac:dyDescent="0.2">
      <c r="A206" s="7"/>
      <c r="B206" s="8"/>
      <c r="C206" s="8"/>
      <c r="D206" s="8"/>
      <c r="E206" s="18"/>
      <c r="F206" s="43"/>
      <c r="G206" s="1"/>
      <c r="H206" s="7"/>
      <c r="I206" s="8"/>
      <c r="J206" s="8"/>
      <c r="K206" s="8"/>
      <c r="L206" s="18"/>
      <c r="M206" s="12"/>
      <c r="N206" s="1"/>
      <c r="O206" s="7"/>
      <c r="P206" s="8"/>
      <c r="Q206" s="8"/>
      <c r="R206" s="8"/>
      <c r="S206" s="18"/>
      <c r="T206" s="12"/>
      <c r="U206" s="1"/>
    </row>
    <row r="207" spans="1:21" x14ac:dyDescent="0.2">
      <c r="A207" s="7"/>
      <c r="B207" s="8"/>
      <c r="C207" s="8"/>
      <c r="D207" s="8"/>
      <c r="E207" s="18"/>
      <c r="F207" s="43"/>
      <c r="G207" s="1"/>
      <c r="H207" s="7"/>
      <c r="I207" s="8"/>
      <c r="J207" s="8"/>
      <c r="K207" s="8"/>
      <c r="L207" s="18"/>
      <c r="M207" s="12"/>
      <c r="N207" s="1"/>
      <c r="O207" s="7"/>
      <c r="P207" s="8"/>
      <c r="Q207" s="8"/>
      <c r="R207" s="8"/>
      <c r="S207" s="18"/>
      <c r="T207" s="12"/>
      <c r="U207" s="1"/>
    </row>
    <row r="208" spans="1:21" x14ac:dyDescent="0.2">
      <c r="A208" s="7"/>
      <c r="B208" s="8"/>
      <c r="C208" s="8"/>
      <c r="D208" s="8"/>
      <c r="E208" s="18"/>
      <c r="F208" s="43"/>
      <c r="G208" s="1"/>
      <c r="H208" s="7"/>
      <c r="I208" s="8"/>
      <c r="J208" s="8"/>
      <c r="K208" s="8"/>
      <c r="L208" s="18"/>
      <c r="M208" s="12"/>
      <c r="N208" s="1"/>
      <c r="O208" s="7"/>
      <c r="P208" s="8"/>
      <c r="Q208" s="8"/>
      <c r="R208" s="8"/>
      <c r="S208" s="18"/>
      <c r="T208" s="12"/>
      <c r="U208" s="1"/>
    </row>
    <row r="209" spans="1:21" x14ac:dyDescent="0.2">
      <c r="A209" s="7"/>
      <c r="B209" s="8"/>
      <c r="C209" s="8"/>
      <c r="D209" s="8"/>
      <c r="E209" s="18"/>
      <c r="F209" s="43"/>
      <c r="G209" s="1"/>
      <c r="H209" s="7"/>
      <c r="I209" s="8"/>
      <c r="J209" s="8"/>
      <c r="K209" s="8"/>
      <c r="L209" s="18"/>
      <c r="M209" s="12"/>
      <c r="N209" s="1"/>
      <c r="O209" s="7"/>
      <c r="P209" s="8"/>
      <c r="Q209" s="8"/>
      <c r="R209" s="8"/>
      <c r="S209" s="18"/>
      <c r="T209" s="12"/>
      <c r="U209" s="1"/>
    </row>
    <row r="210" spans="1:21" x14ac:dyDescent="0.2">
      <c r="A210" s="7"/>
      <c r="B210" s="8"/>
      <c r="C210" s="8"/>
      <c r="D210" s="8"/>
      <c r="E210" s="18"/>
      <c r="F210" s="43"/>
      <c r="G210" s="1"/>
      <c r="H210" s="7"/>
      <c r="I210" s="8"/>
      <c r="J210" s="8"/>
      <c r="K210" s="8"/>
      <c r="L210" s="18"/>
      <c r="M210" s="12"/>
      <c r="N210" s="1"/>
      <c r="O210" s="7"/>
      <c r="P210" s="8"/>
      <c r="Q210" s="8"/>
      <c r="R210" s="8"/>
      <c r="S210" s="18"/>
      <c r="T210" s="12"/>
      <c r="U210" s="1"/>
    </row>
    <row r="211" spans="1:21" x14ac:dyDescent="0.2">
      <c r="A211" s="7"/>
      <c r="B211" s="8"/>
      <c r="C211" s="8"/>
      <c r="D211" s="8"/>
      <c r="E211" s="18"/>
      <c r="F211" s="43"/>
      <c r="G211" s="1"/>
      <c r="H211" s="7"/>
      <c r="I211" s="8"/>
      <c r="J211" s="8"/>
      <c r="K211" s="8"/>
      <c r="L211" s="18"/>
      <c r="M211" s="12"/>
      <c r="N211" s="1"/>
      <c r="O211" s="7"/>
      <c r="P211" s="8"/>
      <c r="Q211" s="8"/>
      <c r="R211" s="8"/>
      <c r="S211" s="18"/>
      <c r="T211" s="12"/>
      <c r="U211" s="1"/>
    </row>
    <row r="212" spans="1:21" x14ac:dyDescent="0.2">
      <c r="A212" s="7"/>
      <c r="B212" s="8"/>
      <c r="C212" s="8"/>
      <c r="D212" s="8"/>
      <c r="E212" s="18"/>
      <c r="F212" s="43"/>
      <c r="G212" s="1"/>
      <c r="H212" s="7"/>
      <c r="I212" s="8"/>
      <c r="J212" s="8"/>
      <c r="K212" s="8"/>
      <c r="L212" s="18"/>
      <c r="M212" s="12"/>
      <c r="N212" s="1"/>
      <c r="O212" s="7"/>
      <c r="P212" s="8"/>
      <c r="Q212" s="8"/>
      <c r="R212" s="8"/>
      <c r="S212" s="18"/>
      <c r="T212" s="12"/>
      <c r="U212" s="1"/>
    </row>
    <row r="213" spans="1:21" x14ac:dyDescent="0.2">
      <c r="A213" s="7"/>
      <c r="B213" s="8"/>
      <c r="C213" s="8"/>
      <c r="D213" s="8"/>
      <c r="E213" s="18"/>
      <c r="F213" s="43"/>
      <c r="G213" s="1"/>
      <c r="H213" s="7"/>
      <c r="I213" s="8"/>
      <c r="J213" s="8"/>
      <c r="K213" s="8"/>
      <c r="L213" s="18"/>
      <c r="M213" s="12"/>
      <c r="N213" s="1"/>
      <c r="O213" s="7"/>
      <c r="P213" s="8"/>
      <c r="Q213" s="8"/>
      <c r="R213" s="8"/>
      <c r="S213" s="18"/>
      <c r="T213" s="12"/>
      <c r="U213" s="1"/>
    </row>
    <row r="214" spans="1:21" x14ac:dyDescent="0.2">
      <c r="A214" s="7"/>
      <c r="B214" s="8"/>
      <c r="C214" s="8"/>
      <c r="D214" s="8"/>
      <c r="E214" s="18"/>
      <c r="F214" s="43"/>
      <c r="G214" s="1"/>
      <c r="H214" s="7"/>
      <c r="I214" s="8"/>
      <c r="J214" s="8"/>
      <c r="K214" s="8"/>
      <c r="L214" s="18"/>
      <c r="M214" s="12"/>
      <c r="N214" s="1"/>
      <c r="O214" s="7"/>
      <c r="P214" s="8"/>
      <c r="Q214" s="8"/>
      <c r="R214" s="8"/>
      <c r="S214" s="18"/>
      <c r="T214" s="12"/>
      <c r="U214" s="1"/>
    </row>
    <row r="215" spans="1:21" x14ac:dyDescent="0.2">
      <c r="A215" s="7"/>
      <c r="B215" s="8"/>
      <c r="C215" s="8"/>
      <c r="D215" s="8"/>
      <c r="E215" s="18"/>
      <c r="F215" s="43"/>
      <c r="G215" s="1"/>
      <c r="H215" s="7"/>
      <c r="I215" s="8"/>
      <c r="J215" s="8"/>
      <c r="K215" s="8"/>
      <c r="L215" s="18"/>
      <c r="M215" s="12"/>
      <c r="N215" s="1"/>
      <c r="O215" s="7"/>
      <c r="P215" s="8"/>
      <c r="Q215" s="8"/>
      <c r="R215" s="8"/>
      <c r="S215" s="18"/>
      <c r="T215" s="12"/>
      <c r="U215" s="1"/>
    </row>
    <row r="216" spans="1:21" x14ac:dyDescent="0.2">
      <c r="A216" s="7"/>
      <c r="B216" s="8"/>
      <c r="C216" s="8"/>
      <c r="D216" s="8"/>
      <c r="E216" s="18"/>
      <c r="F216" s="43"/>
      <c r="G216" s="1"/>
      <c r="H216" s="7"/>
      <c r="I216" s="8"/>
      <c r="J216" s="8"/>
      <c r="K216" s="8"/>
      <c r="L216" s="18"/>
      <c r="M216" s="12"/>
      <c r="N216" s="1"/>
      <c r="O216" s="7"/>
      <c r="P216" s="8"/>
      <c r="Q216" s="8"/>
      <c r="R216" s="8"/>
      <c r="S216" s="18"/>
      <c r="T216" s="12"/>
      <c r="U216" s="1"/>
    </row>
  </sheetData>
  <phoneticPr fontId="1" type="noConversion"/>
  <pageMargins left="0.78740157499999996" right="0.78740157499999996" top="0.984251969" bottom="0.984251969" header="0.4921259845" footer="0.4921259845"/>
  <pageSetup paperSize="9" orientation="portrait" horizontalDpi="4294967293" vertic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459A7-A782-4CA4-9FB2-7E0DA9A7A628}">
  <dimension ref="A1:U216"/>
  <sheetViews>
    <sheetView topLeftCell="A154" workbookViewId="0">
      <selection activeCell="J35" sqref="J35"/>
    </sheetView>
  </sheetViews>
  <sheetFormatPr baseColWidth="10" defaultRowHeight="12.75" x14ac:dyDescent="0.2"/>
  <cols>
    <col min="1" max="1" width="17.7109375" customWidth="1"/>
    <col min="2" max="2" width="10" customWidth="1"/>
    <col min="3" max="3" width="6.5703125" customWidth="1"/>
    <col min="4" max="4" width="8.42578125" customWidth="1"/>
    <col min="5" max="5" width="9.140625" customWidth="1"/>
    <col min="6" max="6" width="11.28515625" customWidth="1"/>
    <col min="7" max="7" width="22.7109375" customWidth="1"/>
    <col min="8" max="8" width="17.7109375" customWidth="1"/>
    <col min="9" max="9" width="10" customWidth="1"/>
    <col min="10" max="10" width="6.5703125" customWidth="1"/>
    <col min="11" max="11" width="8.42578125" customWidth="1"/>
    <col min="12" max="12" width="9.140625" customWidth="1"/>
    <col min="13" max="13" width="11.28515625" customWidth="1"/>
    <col min="14" max="14" width="22.7109375" customWidth="1"/>
    <col min="15" max="15" width="17.7109375" customWidth="1"/>
    <col min="16" max="16" width="10" customWidth="1"/>
    <col min="17" max="17" width="6.5703125" customWidth="1"/>
    <col min="18" max="18" width="8.42578125" customWidth="1"/>
    <col min="19" max="19" width="9.140625" customWidth="1"/>
    <col min="20" max="20" width="11.28515625" customWidth="1"/>
    <col min="21" max="21" width="22.7109375" customWidth="1"/>
  </cols>
  <sheetData>
    <row r="1" spans="1:21" ht="13.5" thickBot="1" x14ac:dyDescent="0.25">
      <c r="A1" s="17" t="s">
        <v>46</v>
      </c>
      <c r="B1" s="15" t="s">
        <v>47</v>
      </c>
      <c r="C1" s="252">
        <v>35</v>
      </c>
      <c r="D1" s="41" t="s">
        <v>108</v>
      </c>
      <c r="E1" s="41"/>
      <c r="F1" s="53" t="s">
        <v>113</v>
      </c>
      <c r="G1" s="16" t="s">
        <v>70</v>
      </c>
      <c r="H1" s="17" t="s">
        <v>46</v>
      </c>
      <c r="I1" s="15" t="s">
        <v>691</v>
      </c>
      <c r="J1" s="15"/>
      <c r="K1" s="15"/>
      <c r="L1" s="15"/>
      <c r="M1" s="53" t="s">
        <v>117</v>
      </c>
      <c r="N1" s="16" t="s">
        <v>70</v>
      </c>
      <c r="O1" s="17" t="s">
        <v>46</v>
      </c>
      <c r="P1" s="15" t="s">
        <v>47</v>
      </c>
      <c r="Q1" s="15"/>
      <c r="R1" s="15"/>
      <c r="S1" s="15"/>
      <c r="T1" s="53" t="s">
        <v>121</v>
      </c>
      <c r="U1" s="16" t="s">
        <v>70</v>
      </c>
    </row>
    <row r="2" spans="1:21" x14ac:dyDescent="0.2">
      <c r="A2" s="3" t="s">
        <v>18</v>
      </c>
      <c r="B2" s="4" t="s">
        <v>19</v>
      </c>
      <c r="C2" s="4" t="s">
        <v>21</v>
      </c>
      <c r="D2" s="4" t="s">
        <v>20</v>
      </c>
      <c r="E2" s="5" t="s">
        <v>43</v>
      </c>
      <c r="F2" s="5" t="s">
        <v>22</v>
      </c>
      <c r="G2" s="6" t="s">
        <v>30</v>
      </c>
      <c r="H2" s="3" t="s">
        <v>18</v>
      </c>
      <c r="I2" s="4" t="s">
        <v>19</v>
      </c>
      <c r="J2" s="4" t="s">
        <v>21</v>
      </c>
      <c r="K2" s="4" t="s">
        <v>20</v>
      </c>
      <c r="L2" s="5" t="s">
        <v>43</v>
      </c>
      <c r="M2" s="5" t="s">
        <v>22</v>
      </c>
      <c r="N2" s="6" t="s">
        <v>30</v>
      </c>
      <c r="O2" s="3" t="s">
        <v>18</v>
      </c>
      <c r="P2" s="4" t="s">
        <v>19</v>
      </c>
      <c r="Q2" s="4" t="s">
        <v>21</v>
      </c>
      <c r="R2" s="4" t="s">
        <v>20</v>
      </c>
      <c r="S2" s="5" t="s">
        <v>43</v>
      </c>
      <c r="T2" s="5" t="s">
        <v>22</v>
      </c>
      <c r="U2" s="6" t="s">
        <v>30</v>
      </c>
    </row>
    <row r="3" spans="1:21" x14ac:dyDescent="0.2">
      <c r="A3" s="7">
        <v>43465</v>
      </c>
      <c r="B3" s="97"/>
      <c r="C3" s="98"/>
      <c r="D3" s="98"/>
      <c r="E3" s="99" t="e">
        <f>SUM(#REF!)</f>
        <v>#REF!</v>
      </c>
      <c r="F3" s="211">
        <v>0</v>
      </c>
      <c r="G3" s="206" t="e">
        <f>IF(E3&gt;#REF!,E3-#REF!,0)</f>
        <v>#REF!</v>
      </c>
      <c r="H3" s="7">
        <v>43585</v>
      </c>
      <c r="I3" s="75"/>
      <c r="J3" s="75"/>
      <c r="K3" s="75"/>
      <c r="L3" s="138"/>
      <c r="M3" s="76"/>
      <c r="N3" s="202" t="s">
        <v>679</v>
      </c>
      <c r="O3" s="59">
        <v>43708</v>
      </c>
      <c r="P3" s="256"/>
      <c r="Q3" s="256"/>
      <c r="R3" s="256"/>
      <c r="S3" s="257"/>
      <c r="T3" s="258"/>
      <c r="U3" s="259" t="s">
        <v>698</v>
      </c>
    </row>
    <row r="4" spans="1:21" x14ac:dyDescent="0.2">
      <c r="A4" s="7">
        <v>43466</v>
      </c>
      <c r="B4" s="222">
        <v>0.35416666666666669</v>
      </c>
      <c r="C4" s="222">
        <v>2.0833333333333332E-2</v>
      </c>
      <c r="D4" s="222">
        <v>0.66666666666666663</v>
      </c>
      <c r="E4" s="116">
        <f t="shared" ref="E4:E8" si="0">SUM(D4-B4-C4)</f>
        <v>0.29166666666666663</v>
      </c>
      <c r="F4" s="207">
        <v>0</v>
      </c>
      <c r="G4" s="1"/>
      <c r="H4" s="7">
        <v>43586</v>
      </c>
      <c r="I4" s="222">
        <v>0.35416666666666669</v>
      </c>
      <c r="J4" s="222">
        <v>2.0833333333333332E-2</v>
      </c>
      <c r="K4" s="222">
        <v>0.66666666666666663</v>
      </c>
      <c r="L4" s="116">
        <f t="shared" ref="L4:L7" si="1">SUM(K4-I4-J4)</f>
        <v>0.29166666666666663</v>
      </c>
      <c r="M4" s="207">
        <v>0</v>
      </c>
      <c r="N4" s="1"/>
      <c r="O4" s="59">
        <v>43709</v>
      </c>
      <c r="P4" s="45"/>
      <c r="Q4" s="45"/>
      <c r="R4" s="45"/>
      <c r="S4" s="85"/>
      <c r="T4" s="18"/>
      <c r="U4" s="103"/>
    </row>
    <row r="5" spans="1:21" x14ac:dyDescent="0.2">
      <c r="A5" s="7">
        <v>43467</v>
      </c>
      <c r="B5" s="222">
        <v>0.35416666666666669</v>
      </c>
      <c r="C5" s="222">
        <v>2.0833333333333332E-2</v>
      </c>
      <c r="D5" s="222">
        <v>0.66666666666666663</v>
      </c>
      <c r="E5" s="116">
        <f t="shared" si="0"/>
        <v>0.29166666666666663</v>
      </c>
      <c r="F5" s="207">
        <v>0</v>
      </c>
      <c r="G5" s="1"/>
      <c r="H5" s="7">
        <v>43587</v>
      </c>
      <c r="I5" s="222">
        <v>0.35416666666666669</v>
      </c>
      <c r="J5" s="222">
        <v>2.0833333333333332E-2</v>
      </c>
      <c r="K5" s="222">
        <v>0.66666666666666663</v>
      </c>
      <c r="L5" s="116">
        <f t="shared" si="1"/>
        <v>0.29166666666666663</v>
      </c>
      <c r="M5" s="207">
        <v>0</v>
      </c>
      <c r="N5" s="1"/>
      <c r="O5" s="59">
        <v>43710</v>
      </c>
      <c r="P5" s="97"/>
      <c r="Q5" s="98"/>
      <c r="R5" s="98"/>
      <c r="S5" s="99">
        <f>SUM(L192:L195)</f>
        <v>1.1666666666666665</v>
      </c>
      <c r="T5" s="211">
        <v>0</v>
      </c>
      <c r="U5" s="206" t="e">
        <f>IF(S5&gt;#REF!,S5-#REF!,0)</f>
        <v>#REF!</v>
      </c>
    </row>
    <row r="6" spans="1:21" x14ac:dyDescent="0.2">
      <c r="A6" s="7">
        <v>43468</v>
      </c>
      <c r="B6" s="222">
        <v>0.35416666666666669</v>
      </c>
      <c r="C6" s="222">
        <v>2.0833333333333332E-2</v>
      </c>
      <c r="D6" s="222">
        <v>0.66666666666666663</v>
      </c>
      <c r="E6" s="116">
        <f t="shared" si="0"/>
        <v>0.29166666666666663</v>
      </c>
      <c r="F6" s="207">
        <v>0</v>
      </c>
      <c r="G6" s="1"/>
      <c r="H6" s="7">
        <v>43588</v>
      </c>
      <c r="I6" s="222">
        <v>0.35416666666666669</v>
      </c>
      <c r="J6" s="222">
        <v>2.0833333333333332E-2</v>
      </c>
      <c r="K6" s="222">
        <v>0.66666666666666663</v>
      </c>
      <c r="L6" s="116">
        <f t="shared" si="1"/>
        <v>0.29166666666666663</v>
      </c>
      <c r="M6" s="207">
        <v>0</v>
      </c>
      <c r="N6" s="1"/>
      <c r="O6" s="59">
        <v>43711</v>
      </c>
      <c r="P6" s="222">
        <v>0.35416666666666669</v>
      </c>
      <c r="Q6" s="222">
        <v>2.0833333333333332E-2</v>
      </c>
      <c r="R6" s="222">
        <v>0.66666666666666663</v>
      </c>
      <c r="S6" s="116">
        <f t="shared" ref="S6:S10" si="2">SUM(R6-P6-Q6)</f>
        <v>0.29166666666666663</v>
      </c>
      <c r="T6" s="207">
        <v>0</v>
      </c>
      <c r="U6" s="1"/>
    </row>
    <row r="7" spans="1:21" x14ac:dyDescent="0.2">
      <c r="A7" s="7">
        <v>43469</v>
      </c>
      <c r="B7" s="222">
        <v>0.35416666666666669</v>
      </c>
      <c r="C7" s="222">
        <v>2.0833333333333332E-2</v>
      </c>
      <c r="D7" s="222">
        <v>0.66666666666666663</v>
      </c>
      <c r="E7" s="116">
        <f t="shared" si="0"/>
        <v>0.29166666666666663</v>
      </c>
      <c r="F7" s="207">
        <v>0</v>
      </c>
      <c r="G7" s="1"/>
      <c r="H7" s="7">
        <v>43589</v>
      </c>
      <c r="I7" s="222">
        <v>0.35416666666666669</v>
      </c>
      <c r="J7" s="222">
        <v>2.0833333333333332E-2</v>
      </c>
      <c r="K7" s="222">
        <v>0.66666666666666663</v>
      </c>
      <c r="L7" s="116">
        <f t="shared" si="1"/>
        <v>0.29166666666666663</v>
      </c>
      <c r="M7" s="207">
        <v>0</v>
      </c>
      <c r="N7" s="1"/>
      <c r="O7" s="59">
        <v>43712</v>
      </c>
      <c r="P7" s="222">
        <v>0.35416666666666669</v>
      </c>
      <c r="Q7" s="222">
        <v>2.0833333333333332E-2</v>
      </c>
      <c r="R7" s="222">
        <v>0.66666666666666663</v>
      </c>
      <c r="S7" s="116">
        <f t="shared" si="2"/>
        <v>0.29166666666666663</v>
      </c>
      <c r="T7" s="207">
        <v>0</v>
      </c>
      <c r="U7" s="1"/>
    </row>
    <row r="8" spans="1:21" x14ac:dyDescent="0.2">
      <c r="A8" s="7">
        <v>43470</v>
      </c>
      <c r="B8" s="222">
        <v>0.35416666666666669</v>
      </c>
      <c r="C8" s="222">
        <v>2.0833333333333332E-2</v>
      </c>
      <c r="D8" s="222">
        <v>0.66666666666666663</v>
      </c>
      <c r="E8" s="116">
        <f t="shared" si="0"/>
        <v>0.29166666666666663</v>
      </c>
      <c r="F8" s="207">
        <v>0</v>
      </c>
      <c r="G8" s="1"/>
      <c r="H8" s="7">
        <v>43590</v>
      </c>
      <c r="I8" s="45"/>
      <c r="J8" s="45"/>
      <c r="K8" s="45"/>
      <c r="L8" s="85"/>
      <c r="M8" s="18"/>
      <c r="N8" s="103"/>
      <c r="O8" s="59">
        <v>43713</v>
      </c>
      <c r="P8" s="222">
        <v>0.35416666666666669</v>
      </c>
      <c r="Q8" s="222">
        <v>2.0833333333333332E-2</v>
      </c>
      <c r="R8" s="222">
        <v>0.66666666666666663</v>
      </c>
      <c r="S8" s="116">
        <f t="shared" si="2"/>
        <v>0.29166666666666663</v>
      </c>
      <c r="T8" s="207">
        <v>0</v>
      </c>
      <c r="U8" s="1"/>
    </row>
    <row r="9" spans="1:21" x14ac:dyDescent="0.2">
      <c r="A9" s="7">
        <v>43471</v>
      </c>
      <c r="B9" s="45"/>
      <c r="C9" s="45"/>
      <c r="D9" s="45"/>
      <c r="E9" s="85"/>
      <c r="F9" s="18"/>
      <c r="G9" s="103"/>
      <c r="H9" s="7">
        <v>43591</v>
      </c>
      <c r="I9" s="97"/>
      <c r="J9" s="98"/>
      <c r="K9" s="98"/>
      <c r="L9" s="99">
        <f>SUM(L3:L8)</f>
        <v>1.1666666666666665</v>
      </c>
      <c r="M9" s="211">
        <v>0</v>
      </c>
      <c r="N9" s="206" t="e">
        <f>IF(L9&gt;#REF!,L9-#REF!,0)</f>
        <v>#REF!</v>
      </c>
      <c r="O9" s="59">
        <v>43714</v>
      </c>
      <c r="P9" s="222">
        <v>0.35416666666666669</v>
      </c>
      <c r="Q9" s="222">
        <v>2.0833333333333332E-2</v>
      </c>
      <c r="R9" s="222">
        <v>0.66666666666666663</v>
      </c>
      <c r="S9" s="116">
        <f t="shared" si="2"/>
        <v>0.29166666666666663</v>
      </c>
      <c r="T9" s="207">
        <v>0</v>
      </c>
      <c r="U9" s="1"/>
    </row>
    <row r="10" spans="1:21" x14ac:dyDescent="0.2">
      <c r="A10" s="7">
        <v>43472</v>
      </c>
      <c r="B10" s="97"/>
      <c r="C10" s="98"/>
      <c r="D10" s="98"/>
      <c r="E10" s="99">
        <f>SUM(E4:E9)</f>
        <v>1.458333333333333</v>
      </c>
      <c r="F10" s="211">
        <v>0</v>
      </c>
      <c r="G10" s="206" t="e">
        <f>IF(E10&gt;#REF!,E10-#REF!,0)</f>
        <v>#REF!</v>
      </c>
      <c r="H10" s="7">
        <v>43592</v>
      </c>
      <c r="I10" s="75"/>
      <c r="J10" s="75"/>
      <c r="K10" s="75"/>
      <c r="L10" s="138"/>
      <c r="M10" s="76"/>
      <c r="N10" s="202" t="s">
        <v>680</v>
      </c>
      <c r="O10" s="59">
        <v>43715</v>
      </c>
      <c r="P10" s="222">
        <v>0.35416666666666669</v>
      </c>
      <c r="Q10" s="222">
        <v>2.0833333333333332E-2</v>
      </c>
      <c r="R10" s="222">
        <v>0.66666666666666663</v>
      </c>
      <c r="S10" s="116">
        <f t="shared" si="2"/>
        <v>0.29166666666666663</v>
      </c>
      <c r="T10" s="207">
        <v>0</v>
      </c>
      <c r="U10" s="1"/>
    </row>
    <row r="11" spans="1:21" x14ac:dyDescent="0.2">
      <c r="A11" s="7">
        <v>43473</v>
      </c>
      <c r="B11" s="222">
        <v>0.35416666666666669</v>
      </c>
      <c r="C11" s="222">
        <v>2.0833333333333332E-2</v>
      </c>
      <c r="D11" s="222">
        <v>0.66666666666666663</v>
      </c>
      <c r="E11" s="116">
        <f t="shared" ref="E11:E15" si="3">SUM(D11-B11-C11)</f>
        <v>0.29166666666666663</v>
      </c>
      <c r="F11" s="207">
        <v>0</v>
      </c>
      <c r="G11" s="1"/>
      <c r="H11" s="7">
        <v>43593</v>
      </c>
      <c r="I11" s="222">
        <v>0.35416666666666669</v>
      </c>
      <c r="J11" s="222">
        <v>2.0833333333333332E-2</v>
      </c>
      <c r="K11" s="222">
        <v>0.66666666666666663</v>
      </c>
      <c r="L11" s="116">
        <f t="shared" ref="L11:L13" si="4">SUM(K11-I11-J11)</f>
        <v>0.29166666666666663</v>
      </c>
      <c r="M11" s="207">
        <v>0</v>
      </c>
      <c r="N11" s="1"/>
      <c r="O11" s="59">
        <v>43716</v>
      </c>
      <c r="P11" s="45"/>
      <c r="Q11" s="45"/>
      <c r="R11" s="45"/>
      <c r="S11" s="85"/>
      <c r="T11" s="18"/>
      <c r="U11" s="103"/>
    </row>
    <row r="12" spans="1:21" x14ac:dyDescent="0.2">
      <c r="A12" s="7">
        <v>43474</v>
      </c>
      <c r="B12" s="222">
        <v>0.35416666666666669</v>
      </c>
      <c r="C12" s="222">
        <v>2.0833333333333332E-2</v>
      </c>
      <c r="D12" s="222">
        <v>0.66666666666666663</v>
      </c>
      <c r="E12" s="116">
        <f t="shared" si="3"/>
        <v>0.29166666666666663</v>
      </c>
      <c r="F12" s="207">
        <v>0</v>
      </c>
      <c r="G12" s="1"/>
      <c r="H12" s="7">
        <v>43594</v>
      </c>
      <c r="I12" s="74"/>
      <c r="J12" s="150"/>
      <c r="K12" s="150"/>
      <c r="L12" s="158">
        <v>0.29166666666666669</v>
      </c>
      <c r="M12" s="150"/>
      <c r="N12" s="64" t="s">
        <v>360</v>
      </c>
      <c r="O12" s="59">
        <v>43717</v>
      </c>
      <c r="P12" s="97"/>
      <c r="Q12" s="98"/>
      <c r="R12" s="98"/>
      <c r="S12" s="99">
        <f>SUM(S6:S11)</f>
        <v>1.458333333333333</v>
      </c>
      <c r="T12" s="211">
        <v>0</v>
      </c>
      <c r="U12" s="206" t="e">
        <f>IF(S12&gt;#REF!,S12-#REF!,0)</f>
        <v>#REF!</v>
      </c>
    </row>
    <row r="13" spans="1:21" x14ac:dyDescent="0.2">
      <c r="A13" s="7">
        <v>43475</v>
      </c>
      <c r="B13" s="222">
        <v>0.35416666666666669</v>
      </c>
      <c r="C13" s="222">
        <v>2.0833333333333332E-2</v>
      </c>
      <c r="D13" s="222">
        <v>0.66666666666666663</v>
      </c>
      <c r="E13" s="116">
        <f t="shared" si="3"/>
        <v>0.29166666666666663</v>
      </c>
      <c r="F13" s="207">
        <v>0</v>
      </c>
      <c r="G13" s="1"/>
      <c r="H13" s="7">
        <v>43595</v>
      </c>
      <c r="I13" s="222">
        <v>0.35416666666666669</v>
      </c>
      <c r="J13" s="222">
        <v>2.0833333333333332E-2</v>
      </c>
      <c r="K13" s="222">
        <v>0.66666666666666663</v>
      </c>
      <c r="L13" s="116">
        <f t="shared" si="4"/>
        <v>0.29166666666666663</v>
      </c>
      <c r="M13" s="207">
        <v>0</v>
      </c>
      <c r="N13" s="1"/>
      <c r="O13" s="59">
        <v>43718</v>
      </c>
      <c r="P13" s="222">
        <v>0.35416666666666669</v>
      </c>
      <c r="Q13" s="222">
        <v>2.0833333333333332E-2</v>
      </c>
      <c r="R13" s="222">
        <v>0.66666666666666663</v>
      </c>
      <c r="S13" s="116">
        <f t="shared" ref="S13:S17" si="5">SUM(R13-P13-Q13)</f>
        <v>0.29166666666666663</v>
      </c>
      <c r="T13" s="207">
        <v>0</v>
      </c>
      <c r="U13" s="1"/>
    </row>
    <row r="14" spans="1:21" x14ac:dyDescent="0.2">
      <c r="A14" s="7">
        <v>43476</v>
      </c>
      <c r="B14" s="222">
        <v>0.35416666666666669</v>
      </c>
      <c r="C14" s="222">
        <v>2.0833333333333332E-2</v>
      </c>
      <c r="D14" s="222">
        <v>0.66666666666666663</v>
      </c>
      <c r="E14" s="116">
        <f t="shared" si="3"/>
        <v>0.29166666666666663</v>
      </c>
      <c r="F14" s="207">
        <v>0</v>
      </c>
      <c r="G14" s="1"/>
      <c r="H14" s="7">
        <v>43596</v>
      </c>
      <c r="I14" s="20"/>
      <c r="J14" s="20"/>
      <c r="K14" s="20"/>
      <c r="L14" s="213"/>
      <c r="M14" s="21"/>
      <c r="N14" s="1" t="s">
        <v>689</v>
      </c>
      <c r="O14" s="59">
        <v>43719</v>
      </c>
      <c r="P14" s="222">
        <v>0.35416666666666669</v>
      </c>
      <c r="Q14" s="222">
        <v>2.0833333333333332E-2</v>
      </c>
      <c r="R14" s="222">
        <v>0.66666666666666663</v>
      </c>
      <c r="S14" s="116">
        <f t="shared" si="5"/>
        <v>0.29166666666666663</v>
      </c>
      <c r="T14" s="207">
        <v>0</v>
      </c>
      <c r="U14" s="1"/>
    </row>
    <row r="15" spans="1:21" x14ac:dyDescent="0.2">
      <c r="A15" s="7">
        <v>43477</v>
      </c>
      <c r="B15" s="222">
        <v>0.35416666666666669</v>
      </c>
      <c r="C15" s="222">
        <v>2.0833333333333332E-2</v>
      </c>
      <c r="D15" s="222">
        <v>0.66666666666666663</v>
      </c>
      <c r="E15" s="116">
        <f t="shared" si="3"/>
        <v>0.29166666666666663</v>
      </c>
      <c r="F15" s="207">
        <v>0</v>
      </c>
      <c r="G15" s="1"/>
      <c r="H15" s="7">
        <v>43597</v>
      </c>
      <c r="I15" s="45"/>
      <c r="J15" s="45"/>
      <c r="K15" s="45"/>
      <c r="L15" s="85"/>
      <c r="M15" s="18"/>
      <c r="N15" s="103"/>
      <c r="O15" s="59">
        <v>43720</v>
      </c>
      <c r="P15" s="222">
        <v>0.35416666666666669</v>
      </c>
      <c r="Q15" s="222">
        <v>2.0833333333333332E-2</v>
      </c>
      <c r="R15" s="222">
        <v>0.66666666666666663</v>
      </c>
      <c r="S15" s="116">
        <f t="shared" si="5"/>
        <v>0.29166666666666663</v>
      </c>
      <c r="T15" s="207">
        <v>0</v>
      </c>
      <c r="U15" s="1"/>
    </row>
    <row r="16" spans="1:21" x14ac:dyDescent="0.2">
      <c r="A16" s="7">
        <v>43478</v>
      </c>
      <c r="B16" s="45"/>
      <c r="C16" s="45"/>
      <c r="D16" s="45"/>
      <c r="E16" s="85"/>
      <c r="F16" s="18"/>
      <c r="G16" s="103"/>
      <c r="H16" s="7">
        <v>43598</v>
      </c>
      <c r="I16" s="97"/>
      <c r="J16" s="98"/>
      <c r="K16" s="98"/>
      <c r="L16" s="99">
        <f>SUM(L10:L15)</f>
        <v>0.87499999999999989</v>
      </c>
      <c r="M16" s="211">
        <v>0</v>
      </c>
      <c r="N16" s="206" t="e">
        <f>IF(L16&gt;#REF!,L16-#REF!,0)</f>
        <v>#REF!</v>
      </c>
      <c r="O16" s="59">
        <v>43721</v>
      </c>
      <c r="P16" s="222">
        <v>0.35416666666666669</v>
      </c>
      <c r="Q16" s="222">
        <v>2.0833333333333332E-2</v>
      </c>
      <c r="R16" s="222">
        <v>0.66666666666666663</v>
      </c>
      <c r="S16" s="116">
        <f t="shared" si="5"/>
        <v>0.29166666666666663</v>
      </c>
      <c r="T16" s="207">
        <v>0</v>
      </c>
      <c r="U16" s="1"/>
    </row>
    <row r="17" spans="1:21" x14ac:dyDescent="0.2">
      <c r="A17" s="59">
        <v>43479</v>
      </c>
      <c r="B17" s="97"/>
      <c r="C17" s="98"/>
      <c r="D17" s="98"/>
      <c r="E17" s="99">
        <f>SUM(E11:E16)</f>
        <v>1.458333333333333</v>
      </c>
      <c r="F17" s="211">
        <v>0</v>
      </c>
      <c r="G17" s="206" t="e">
        <f>IF(E17&gt;#REF!,E17-#REF!,0)</f>
        <v>#REF!</v>
      </c>
      <c r="H17" s="7">
        <v>43599</v>
      </c>
      <c r="I17" s="20"/>
      <c r="J17" s="20"/>
      <c r="K17" s="20"/>
      <c r="L17" s="213"/>
      <c r="M17" s="21"/>
      <c r="N17" s="1" t="s">
        <v>688</v>
      </c>
      <c r="O17" s="59">
        <v>43722</v>
      </c>
      <c r="P17" s="222">
        <v>0.35416666666666669</v>
      </c>
      <c r="Q17" s="222">
        <v>2.0833333333333332E-2</v>
      </c>
      <c r="R17" s="222">
        <v>0.66666666666666663</v>
      </c>
      <c r="S17" s="116">
        <f t="shared" si="5"/>
        <v>0.29166666666666663</v>
      </c>
      <c r="T17" s="207">
        <v>0</v>
      </c>
      <c r="U17" s="1"/>
    </row>
    <row r="18" spans="1:21" x14ac:dyDescent="0.2">
      <c r="A18" s="7">
        <v>43480</v>
      </c>
      <c r="B18" s="222">
        <v>0.35416666666666669</v>
      </c>
      <c r="C18" s="222">
        <v>2.0833333333333332E-2</v>
      </c>
      <c r="D18" s="222">
        <v>0.66666666666666663</v>
      </c>
      <c r="E18" s="116">
        <f t="shared" ref="E18:E22" si="6">SUM(D18-B18-C18)</f>
        <v>0.29166666666666663</v>
      </c>
      <c r="F18" s="207">
        <v>0</v>
      </c>
      <c r="G18" s="1"/>
      <c r="H18" s="7">
        <v>43600</v>
      </c>
      <c r="I18" s="20"/>
      <c r="J18" s="20"/>
      <c r="K18" s="20"/>
      <c r="L18" s="213"/>
      <c r="M18" s="21"/>
      <c r="N18" s="1" t="s">
        <v>688</v>
      </c>
      <c r="O18" s="59">
        <v>43723</v>
      </c>
      <c r="P18" s="45"/>
      <c r="Q18" s="45"/>
      <c r="R18" s="45"/>
      <c r="S18" s="85"/>
      <c r="T18" s="18"/>
      <c r="U18" s="103"/>
    </row>
    <row r="19" spans="1:21" x14ac:dyDescent="0.2">
      <c r="A19" s="7">
        <v>43481</v>
      </c>
      <c r="B19" s="222">
        <v>0.35416666666666669</v>
      </c>
      <c r="C19" s="222">
        <v>2.0833333333333332E-2</v>
      </c>
      <c r="D19" s="222">
        <v>0.66666666666666663</v>
      </c>
      <c r="E19" s="116">
        <f t="shared" si="6"/>
        <v>0.29166666666666663</v>
      </c>
      <c r="F19" s="207">
        <v>0</v>
      </c>
      <c r="G19" s="1"/>
      <c r="H19" s="7">
        <v>43601</v>
      </c>
      <c r="I19" s="20"/>
      <c r="J19" s="20"/>
      <c r="K19" s="20"/>
      <c r="L19" s="213"/>
      <c r="M19" s="21"/>
      <c r="N19" s="1" t="s">
        <v>688</v>
      </c>
      <c r="O19" s="59">
        <v>43724</v>
      </c>
      <c r="P19" s="97"/>
      <c r="Q19" s="98"/>
      <c r="R19" s="98"/>
      <c r="S19" s="99">
        <f>SUM(S13:S18)</f>
        <v>1.458333333333333</v>
      </c>
      <c r="T19" s="211">
        <v>0</v>
      </c>
      <c r="U19" s="206" t="e">
        <f>IF(S19&gt;#REF!,S19-#REF!,0)</f>
        <v>#REF!</v>
      </c>
    </row>
    <row r="20" spans="1:21" x14ac:dyDescent="0.2">
      <c r="A20" s="7">
        <v>43482</v>
      </c>
      <c r="B20" s="222">
        <v>0.35416666666666669</v>
      </c>
      <c r="C20" s="222">
        <v>2.0833333333333332E-2</v>
      </c>
      <c r="D20" s="222">
        <v>0.66666666666666663</v>
      </c>
      <c r="E20" s="116">
        <f t="shared" si="6"/>
        <v>0.29166666666666663</v>
      </c>
      <c r="F20" s="207">
        <v>0</v>
      </c>
      <c r="G20" s="1"/>
      <c r="H20" s="7">
        <v>43602</v>
      </c>
      <c r="I20" s="75"/>
      <c r="J20" s="75"/>
      <c r="K20" s="75"/>
      <c r="L20" s="138"/>
      <c r="M20" s="76"/>
      <c r="N20" s="202" t="s">
        <v>681</v>
      </c>
      <c r="O20" s="59">
        <v>43725</v>
      </c>
      <c r="P20" s="222">
        <v>0.35416666666666669</v>
      </c>
      <c r="Q20" s="222">
        <v>2.0833333333333332E-2</v>
      </c>
      <c r="R20" s="222">
        <v>0.66666666666666663</v>
      </c>
      <c r="S20" s="116">
        <f t="shared" ref="S20:S24" si="7">SUM(R20-P20-Q20)</f>
        <v>0.29166666666666663</v>
      </c>
      <c r="T20" s="207">
        <v>0</v>
      </c>
      <c r="U20" s="1"/>
    </row>
    <row r="21" spans="1:21" x14ac:dyDescent="0.2">
      <c r="A21" s="7">
        <v>43483</v>
      </c>
      <c r="B21" s="222">
        <v>0.35416666666666669</v>
      </c>
      <c r="C21" s="222">
        <v>2.0833333333333332E-2</v>
      </c>
      <c r="D21" s="222">
        <v>0.66666666666666663</v>
      </c>
      <c r="E21" s="116">
        <f t="shared" si="6"/>
        <v>0.29166666666666663</v>
      </c>
      <c r="F21" s="207">
        <v>0</v>
      </c>
      <c r="G21" s="1"/>
      <c r="H21" s="7">
        <v>43603</v>
      </c>
      <c r="I21" s="20"/>
      <c r="J21" s="20"/>
      <c r="K21" s="20"/>
      <c r="L21" s="213"/>
      <c r="M21" s="21"/>
      <c r="N21" s="1" t="s">
        <v>690</v>
      </c>
      <c r="O21" s="59">
        <v>43726</v>
      </c>
      <c r="P21" s="222">
        <v>0.35416666666666669</v>
      </c>
      <c r="Q21" s="222">
        <v>2.0833333333333332E-2</v>
      </c>
      <c r="R21" s="222">
        <v>0.66666666666666663</v>
      </c>
      <c r="S21" s="116">
        <f t="shared" si="7"/>
        <v>0.29166666666666663</v>
      </c>
      <c r="T21" s="207">
        <v>0</v>
      </c>
      <c r="U21" s="1"/>
    </row>
    <row r="22" spans="1:21" x14ac:dyDescent="0.2">
      <c r="A22" s="7">
        <v>43484</v>
      </c>
      <c r="B22" s="222">
        <v>0.35416666666666669</v>
      </c>
      <c r="C22" s="222">
        <v>2.0833333333333332E-2</v>
      </c>
      <c r="D22" s="222">
        <v>0.66666666666666663</v>
      </c>
      <c r="E22" s="116">
        <f t="shared" si="6"/>
        <v>0.29166666666666663</v>
      </c>
      <c r="F22" s="207">
        <v>0</v>
      </c>
      <c r="G22" s="1"/>
      <c r="H22" s="7">
        <v>43604</v>
      </c>
      <c r="I22" s="45"/>
      <c r="J22" s="45"/>
      <c r="K22" s="45"/>
      <c r="L22" s="85"/>
      <c r="M22" s="18"/>
      <c r="N22" s="103"/>
      <c r="O22" s="59">
        <v>43727</v>
      </c>
      <c r="P22" s="222">
        <v>0.35416666666666669</v>
      </c>
      <c r="Q22" s="222">
        <v>2.0833333333333332E-2</v>
      </c>
      <c r="R22" s="222">
        <v>0.66666666666666663</v>
      </c>
      <c r="S22" s="116">
        <f t="shared" si="7"/>
        <v>0.29166666666666663</v>
      </c>
      <c r="T22" s="207">
        <v>0</v>
      </c>
      <c r="U22" s="1"/>
    </row>
    <row r="23" spans="1:21" x14ac:dyDescent="0.2">
      <c r="A23" s="7">
        <v>43485</v>
      </c>
      <c r="B23" s="45"/>
      <c r="C23" s="45"/>
      <c r="D23" s="45"/>
      <c r="E23" s="85"/>
      <c r="F23" s="18"/>
      <c r="G23" s="103"/>
      <c r="H23" s="7">
        <v>43605</v>
      </c>
      <c r="I23" s="97"/>
      <c r="J23" s="98"/>
      <c r="K23" s="98"/>
      <c r="L23" s="99">
        <f>SUM(L17:L22)</f>
        <v>0</v>
      </c>
      <c r="M23" s="211">
        <v>0</v>
      </c>
      <c r="N23" s="206" t="e">
        <f>IF(L23&gt;#REF!,L23-#REF!,0)</f>
        <v>#REF!</v>
      </c>
      <c r="O23" s="59">
        <v>43728</v>
      </c>
      <c r="P23" s="222">
        <v>0.35416666666666669</v>
      </c>
      <c r="Q23" s="222">
        <v>2.0833333333333332E-2</v>
      </c>
      <c r="R23" s="222">
        <v>0.66666666666666663</v>
      </c>
      <c r="S23" s="116">
        <f t="shared" si="7"/>
        <v>0.29166666666666663</v>
      </c>
      <c r="T23" s="207">
        <v>0</v>
      </c>
      <c r="U23" s="1"/>
    </row>
    <row r="24" spans="1:21" x14ac:dyDescent="0.2">
      <c r="A24" s="59">
        <v>43486</v>
      </c>
      <c r="B24" s="97"/>
      <c r="C24" s="98"/>
      <c r="D24" s="98"/>
      <c r="E24" s="99">
        <f>SUM(E18:E23)</f>
        <v>1.458333333333333</v>
      </c>
      <c r="F24" s="211">
        <v>0</v>
      </c>
      <c r="G24" s="206" t="e">
        <f>IF(E24&gt;#REF!,E24-#REF!,0)</f>
        <v>#REF!</v>
      </c>
      <c r="H24" s="7">
        <v>43606</v>
      </c>
      <c r="I24" s="20"/>
      <c r="J24" s="20"/>
      <c r="K24" s="20"/>
      <c r="L24" s="213"/>
      <c r="M24" s="21"/>
      <c r="N24" s="1" t="s">
        <v>688</v>
      </c>
      <c r="O24" s="59">
        <v>43729</v>
      </c>
      <c r="P24" s="222">
        <v>0.35416666666666669</v>
      </c>
      <c r="Q24" s="222">
        <v>2.0833333333333332E-2</v>
      </c>
      <c r="R24" s="222">
        <v>0.66666666666666663</v>
      </c>
      <c r="S24" s="116">
        <f t="shared" si="7"/>
        <v>0.29166666666666663</v>
      </c>
      <c r="T24" s="207">
        <v>0</v>
      </c>
      <c r="U24" s="1"/>
    </row>
    <row r="25" spans="1:21" x14ac:dyDescent="0.2">
      <c r="A25" s="7">
        <v>43487</v>
      </c>
      <c r="B25" s="222">
        <v>0.35416666666666669</v>
      </c>
      <c r="C25" s="222">
        <v>2.0833333333333332E-2</v>
      </c>
      <c r="D25" s="222">
        <v>0.66666666666666663</v>
      </c>
      <c r="E25" s="116">
        <f t="shared" ref="E25:E29" si="8">SUM(D25-B25-C25)</f>
        <v>0.29166666666666663</v>
      </c>
      <c r="F25" s="207">
        <v>0</v>
      </c>
      <c r="G25" s="1"/>
      <c r="H25" s="7">
        <v>43607</v>
      </c>
      <c r="I25" s="20"/>
      <c r="J25" s="20"/>
      <c r="K25" s="20"/>
      <c r="L25" s="213"/>
      <c r="M25" s="21"/>
      <c r="N25" s="1" t="s">
        <v>688</v>
      </c>
      <c r="O25" s="59">
        <v>43730</v>
      </c>
      <c r="P25" s="45"/>
      <c r="Q25" s="45"/>
      <c r="R25" s="45"/>
      <c r="S25" s="85"/>
      <c r="T25" s="18"/>
      <c r="U25" s="103"/>
    </row>
    <row r="26" spans="1:21" x14ac:dyDescent="0.2">
      <c r="A26" s="7">
        <v>43488</v>
      </c>
      <c r="B26" s="222">
        <v>0.35416666666666669</v>
      </c>
      <c r="C26" s="222">
        <v>2.0833333333333332E-2</v>
      </c>
      <c r="D26" s="222">
        <v>0.66666666666666663</v>
      </c>
      <c r="E26" s="116">
        <f t="shared" si="8"/>
        <v>0.29166666666666663</v>
      </c>
      <c r="F26" s="207">
        <v>0</v>
      </c>
      <c r="G26" s="1"/>
      <c r="H26" s="7">
        <v>43608</v>
      </c>
      <c r="I26" s="20"/>
      <c r="J26" s="20"/>
      <c r="K26" s="20"/>
      <c r="L26" s="213"/>
      <c r="M26" s="21"/>
      <c r="N26" s="1" t="s">
        <v>688</v>
      </c>
      <c r="O26" s="231">
        <v>43731</v>
      </c>
      <c r="P26" s="97"/>
      <c r="Q26" s="98"/>
      <c r="R26" s="98"/>
      <c r="S26" s="99">
        <f>SUM(S20:S25)</f>
        <v>1.458333333333333</v>
      </c>
      <c r="T26" s="211">
        <v>0</v>
      </c>
      <c r="U26" s="206" t="e">
        <f>IF(S26&gt;#REF!,S26-#REF!,0)</f>
        <v>#REF!</v>
      </c>
    </row>
    <row r="27" spans="1:21" x14ac:dyDescent="0.2">
      <c r="A27" s="7">
        <v>43489</v>
      </c>
      <c r="B27" s="222">
        <v>0.35416666666666669</v>
      </c>
      <c r="C27" s="222">
        <v>2.0833333333333332E-2</v>
      </c>
      <c r="D27" s="222">
        <v>0.66666666666666663</v>
      </c>
      <c r="E27" s="116">
        <f t="shared" si="8"/>
        <v>0.29166666666666663</v>
      </c>
      <c r="F27" s="207">
        <v>0</v>
      </c>
      <c r="G27" s="1"/>
      <c r="H27" s="7">
        <v>43609</v>
      </c>
      <c r="I27" s="20"/>
      <c r="J27" s="20"/>
      <c r="K27" s="20"/>
      <c r="L27" s="213"/>
      <c r="M27" s="21"/>
      <c r="N27" s="1" t="s">
        <v>688</v>
      </c>
      <c r="O27" s="59">
        <v>43732</v>
      </c>
      <c r="P27" s="222">
        <v>0.35416666666666669</v>
      </c>
      <c r="Q27" s="222">
        <v>2.0833333333333332E-2</v>
      </c>
      <c r="R27" s="222">
        <v>0.66666666666666663</v>
      </c>
      <c r="S27" s="116">
        <f t="shared" ref="S27" si="9">SUM(R27-P27-Q27)</f>
        <v>0.29166666666666663</v>
      </c>
      <c r="T27" s="207">
        <v>0</v>
      </c>
      <c r="U27" s="1"/>
    </row>
    <row r="28" spans="1:21" x14ac:dyDescent="0.2">
      <c r="A28" s="7">
        <v>43490</v>
      </c>
      <c r="B28" s="222">
        <v>0.35416666666666669</v>
      </c>
      <c r="C28" s="222">
        <v>2.0833333333333332E-2</v>
      </c>
      <c r="D28" s="222">
        <v>0.66666666666666663</v>
      </c>
      <c r="E28" s="116">
        <f t="shared" si="8"/>
        <v>0.29166666666666663</v>
      </c>
      <c r="F28" s="207">
        <v>0</v>
      </c>
      <c r="G28" s="1"/>
      <c r="H28" s="7">
        <v>43610</v>
      </c>
      <c r="I28" s="20"/>
      <c r="J28" s="20"/>
      <c r="K28" s="20"/>
      <c r="L28" s="213"/>
      <c r="M28" s="21"/>
      <c r="N28" s="1" t="s">
        <v>688</v>
      </c>
      <c r="O28" s="59">
        <v>43733</v>
      </c>
      <c r="P28" s="222">
        <v>0.35416666666666669</v>
      </c>
      <c r="Q28" s="222">
        <v>2.0833333333333332E-2</v>
      </c>
      <c r="R28" s="222">
        <v>0.66666666666666663</v>
      </c>
      <c r="S28" s="116">
        <f t="shared" ref="S28:S31" si="10">SUM(R28-P28-Q28)</f>
        <v>0.29166666666666663</v>
      </c>
      <c r="T28" s="207">
        <v>0</v>
      </c>
      <c r="U28" s="1"/>
    </row>
    <row r="29" spans="1:21" x14ac:dyDescent="0.2">
      <c r="A29" s="7">
        <v>43491</v>
      </c>
      <c r="B29" s="222">
        <v>0.35416666666666669</v>
      </c>
      <c r="C29" s="222">
        <v>2.0833333333333332E-2</v>
      </c>
      <c r="D29" s="222">
        <v>0.66666666666666663</v>
      </c>
      <c r="E29" s="116">
        <f t="shared" si="8"/>
        <v>0.29166666666666663</v>
      </c>
      <c r="F29" s="207">
        <v>0</v>
      </c>
      <c r="G29" s="1"/>
      <c r="H29" s="7">
        <v>43611</v>
      </c>
      <c r="I29" s="45"/>
      <c r="J29" s="45"/>
      <c r="K29" s="45"/>
      <c r="L29" s="85"/>
      <c r="M29" s="18"/>
      <c r="N29" s="103"/>
      <c r="O29" s="59">
        <v>43734</v>
      </c>
      <c r="P29" s="222">
        <v>0.35416666666666669</v>
      </c>
      <c r="Q29" s="222">
        <v>2.0833333333333332E-2</v>
      </c>
      <c r="R29" s="222">
        <v>0.66666666666666663</v>
      </c>
      <c r="S29" s="116">
        <f t="shared" si="10"/>
        <v>0.29166666666666663</v>
      </c>
      <c r="T29" s="207">
        <v>0</v>
      </c>
      <c r="U29" s="1"/>
    </row>
    <row r="30" spans="1:21" x14ac:dyDescent="0.2">
      <c r="A30" s="7">
        <v>43492</v>
      </c>
      <c r="B30" s="45"/>
      <c r="C30" s="45"/>
      <c r="D30" s="45"/>
      <c r="E30" s="85"/>
      <c r="F30" s="18"/>
      <c r="G30" s="103"/>
      <c r="H30" s="7">
        <v>43612</v>
      </c>
      <c r="I30" s="97"/>
      <c r="J30" s="98"/>
      <c r="K30" s="98"/>
      <c r="L30" s="99">
        <f>SUM(L24:L29)</f>
        <v>0</v>
      </c>
      <c r="M30" s="211">
        <v>0</v>
      </c>
      <c r="N30" s="206" t="e">
        <f>IF(L30&gt;#REF!,L30-#REF!,0)</f>
        <v>#REF!</v>
      </c>
      <c r="O30" s="59">
        <v>43735</v>
      </c>
      <c r="P30" s="222">
        <v>0.35416666666666669</v>
      </c>
      <c r="Q30" s="222">
        <v>2.0833333333333332E-2</v>
      </c>
      <c r="R30" s="222">
        <v>0.66666666666666663</v>
      </c>
      <c r="S30" s="116">
        <f t="shared" si="10"/>
        <v>0.29166666666666663</v>
      </c>
      <c r="T30" s="207">
        <v>0</v>
      </c>
      <c r="U30" s="1"/>
    </row>
    <row r="31" spans="1:21" x14ac:dyDescent="0.2">
      <c r="A31" s="59">
        <v>43493</v>
      </c>
      <c r="B31" s="97"/>
      <c r="C31" s="98"/>
      <c r="D31" s="98"/>
      <c r="E31" s="99">
        <f>SUM(E25:E30)</f>
        <v>1.458333333333333</v>
      </c>
      <c r="F31" s="211">
        <v>0</v>
      </c>
      <c r="G31" s="206" t="e">
        <f>IF(E31&gt;#REF!,E31-#REF!,0)</f>
        <v>#REF!</v>
      </c>
      <c r="H31" s="7">
        <v>43613</v>
      </c>
      <c r="I31" s="75"/>
      <c r="J31" s="75"/>
      <c r="K31" s="75"/>
      <c r="L31" s="138"/>
      <c r="M31" s="76"/>
      <c r="N31" s="202" t="s">
        <v>682</v>
      </c>
      <c r="O31" s="59">
        <v>43736</v>
      </c>
      <c r="P31" s="222">
        <v>0.35416666666666669</v>
      </c>
      <c r="Q31" s="222">
        <v>2.0833333333333332E-2</v>
      </c>
      <c r="R31" s="222">
        <v>0.66666666666666663</v>
      </c>
      <c r="S31" s="116">
        <f t="shared" si="10"/>
        <v>0.29166666666666663</v>
      </c>
      <c r="T31" s="207">
        <v>0</v>
      </c>
      <c r="U31" s="1"/>
    </row>
    <row r="32" spans="1:21" x14ac:dyDescent="0.2">
      <c r="A32" s="7">
        <v>43494</v>
      </c>
      <c r="B32" s="222">
        <v>0.35416666666666669</v>
      </c>
      <c r="C32" s="222">
        <v>2.0833333333333332E-2</v>
      </c>
      <c r="D32" s="222">
        <v>0.66666666666666663</v>
      </c>
      <c r="E32" s="116">
        <f t="shared" ref="E32:E33" si="11">SUM(D32-B32-C32)</f>
        <v>0.29166666666666663</v>
      </c>
      <c r="F32" s="207">
        <v>0</v>
      </c>
      <c r="G32" s="1"/>
      <c r="H32" s="7">
        <v>43614</v>
      </c>
      <c r="I32" s="222">
        <v>0.35416666666666669</v>
      </c>
      <c r="J32" s="222">
        <v>2.0833333333333332E-2</v>
      </c>
      <c r="K32" s="222">
        <v>0.66666666666666663</v>
      </c>
      <c r="L32" s="116">
        <f t="shared" ref="L32:L33" si="12">SUM(K32-I32-J32)</f>
        <v>0.29166666666666663</v>
      </c>
      <c r="M32" s="207">
        <v>0</v>
      </c>
      <c r="N32" s="1"/>
      <c r="O32" s="59">
        <v>43737</v>
      </c>
      <c r="P32" s="45"/>
      <c r="Q32" s="45"/>
      <c r="R32" s="45"/>
      <c r="S32" s="85"/>
      <c r="T32" s="18"/>
      <c r="U32" s="103"/>
    </row>
    <row r="33" spans="1:21" x14ac:dyDescent="0.2">
      <c r="A33" s="7">
        <v>43495</v>
      </c>
      <c r="B33" s="222">
        <v>0.35416666666666669</v>
      </c>
      <c r="C33" s="222">
        <v>2.0833333333333332E-2</v>
      </c>
      <c r="D33" s="222">
        <v>0.66666666666666663</v>
      </c>
      <c r="E33" s="116">
        <f t="shared" si="11"/>
        <v>0.29166666666666663</v>
      </c>
      <c r="F33" s="207">
        <v>0</v>
      </c>
      <c r="G33" s="1"/>
      <c r="H33" s="7">
        <v>43615</v>
      </c>
      <c r="I33" s="222">
        <v>0.35416666666666669</v>
      </c>
      <c r="J33" s="222">
        <v>2.0833333333333332E-2</v>
      </c>
      <c r="K33" s="222">
        <v>0.66666666666666663</v>
      </c>
      <c r="L33" s="116">
        <f t="shared" si="12"/>
        <v>0.29166666666666663</v>
      </c>
      <c r="M33" s="207">
        <v>0</v>
      </c>
      <c r="N33" s="1"/>
      <c r="O33" s="7"/>
      <c r="P33" s="97"/>
      <c r="Q33" s="98"/>
      <c r="R33" s="98"/>
      <c r="S33" s="99">
        <f>SUM(S27:S32)</f>
        <v>1.458333333333333</v>
      </c>
      <c r="T33" s="211">
        <v>0</v>
      </c>
      <c r="U33" s="206" t="e">
        <f>IF(S33&gt;#REF!,S33-#REF!,0)</f>
        <v>#REF!</v>
      </c>
    </row>
    <row r="34" spans="1:21" x14ac:dyDescent="0.2">
      <c r="A34" s="7"/>
      <c r="B34" s="8"/>
      <c r="C34" s="8"/>
      <c r="D34" s="8"/>
      <c r="E34" s="85"/>
      <c r="F34" s="43"/>
      <c r="G34" s="1"/>
      <c r="H34" s="7"/>
      <c r="I34" s="8"/>
      <c r="J34" s="8"/>
      <c r="K34" s="8"/>
      <c r="L34" s="85"/>
      <c r="M34" s="43"/>
      <c r="N34" s="1"/>
      <c r="O34" s="7"/>
      <c r="P34" s="8"/>
      <c r="Q34" s="8"/>
      <c r="R34" s="8"/>
      <c r="S34" s="85"/>
      <c r="T34" s="43"/>
      <c r="U34" s="1"/>
    </row>
    <row r="35" spans="1:21" x14ac:dyDescent="0.2">
      <c r="A35" s="7"/>
      <c r="B35" s="8"/>
      <c r="C35" s="8"/>
      <c r="D35" s="8"/>
      <c r="E35" s="85"/>
      <c r="F35" s="43"/>
      <c r="G35" s="1"/>
      <c r="H35" s="7"/>
      <c r="I35" s="8"/>
      <c r="J35" s="8"/>
      <c r="K35" s="8"/>
      <c r="L35" s="85"/>
      <c r="M35" s="43"/>
      <c r="N35" s="1"/>
      <c r="O35" s="7"/>
      <c r="P35" s="8"/>
      <c r="Q35" s="8"/>
      <c r="R35" s="8"/>
      <c r="S35" s="85"/>
      <c r="T35" s="43"/>
      <c r="U35" s="1"/>
    </row>
    <row r="36" spans="1:21" x14ac:dyDescent="0.2">
      <c r="A36" s="7"/>
      <c r="B36" s="8"/>
      <c r="C36" s="8"/>
      <c r="D36" s="8"/>
      <c r="E36" s="85"/>
      <c r="F36" s="43"/>
      <c r="G36" s="1"/>
      <c r="H36" s="7"/>
      <c r="I36" s="8"/>
      <c r="J36" s="8"/>
      <c r="K36" s="8"/>
      <c r="L36" s="85"/>
      <c r="M36" s="43"/>
      <c r="N36" s="1"/>
      <c r="O36" s="7"/>
      <c r="P36" s="8"/>
      <c r="Q36" s="8"/>
      <c r="R36" s="8"/>
      <c r="S36" s="85"/>
      <c r="T36" s="43"/>
      <c r="U36" s="1"/>
    </row>
    <row r="37" spans="1:21" x14ac:dyDescent="0.2">
      <c r="A37" s="7"/>
      <c r="B37" s="8"/>
      <c r="C37" s="8"/>
      <c r="D37" s="8"/>
      <c r="E37" s="85"/>
      <c r="F37" s="43"/>
      <c r="G37" s="1"/>
      <c r="H37" s="7"/>
      <c r="I37" s="8"/>
      <c r="J37" s="8"/>
      <c r="K37" s="8"/>
      <c r="L37" s="85"/>
      <c r="M37" s="43"/>
      <c r="N37" s="1"/>
      <c r="O37" s="7"/>
      <c r="P37" s="8"/>
      <c r="Q37" s="8"/>
      <c r="R37" s="8"/>
      <c r="S37" s="85"/>
      <c r="T37" s="43"/>
      <c r="U37" s="1"/>
    </row>
    <row r="38" spans="1:21" x14ac:dyDescent="0.2">
      <c r="A38" s="7"/>
      <c r="B38" s="8"/>
      <c r="C38" s="8"/>
      <c r="D38" s="8"/>
      <c r="E38" s="85"/>
      <c r="F38" s="43"/>
      <c r="G38" s="1"/>
      <c r="H38" s="7"/>
      <c r="I38" s="8"/>
      <c r="J38" s="8"/>
      <c r="K38" s="8"/>
      <c r="L38" s="85"/>
      <c r="M38" s="43"/>
      <c r="N38" s="1"/>
      <c r="O38" s="7"/>
      <c r="P38" s="8"/>
      <c r="Q38" s="8"/>
      <c r="R38" s="8"/>
      <c r="S38" s="85"/>
      <c r="T38" s="43"/>
      <c r="U38" s="1"/>
    </row>
    <row r="39" spans="1:21" x14ac:dyDescent="0.2">
      <c r="A39" s="7"/>
      <c r="B39" s="8"/>
      <c r="C39" s="8"/>
      <c r="D39" s="8"/>
      <c r="E39" s="85"/>
      <c r="F39" s="43"/>
      <c r="G39" s="1"/>
      <c r="H39" s="7"/>
      <c r="I39" s="8"/>
      <c r="J39" s="8"/>
      <c r="K39" s="8"/>
      <c r="L39" s="85"/>
      <c r="M39" s="43"/>
      <c r="N39" s="1"/>
      <c r="O39" s="7"/>
      <c r="P39" s="8"/>
      <c r="Q39" s="8"/>
      <c r="R39" s="8"/>
      <c r="S39" s="85"/>
      <c r="T39" s="43"/>
      <c r="U39" s="1"/>
    </row>
    <row r="40" spans="1:21" x14ac:dyDescent="0.2">
      <c r="A40" s="7"/>
      <c r="B40" s="8"/>
      <c r="C40" s="8"/>
      <c r="D40" s="8"/>
      <c r="E40" s="85"/>
      <c r="F40" s="43"/>
      <c r="G40" s="1"/>
      <c r="H40" s="7"/>
      <c r="I40" s="8"/>
      <c r="J40" s="8"/>
      <c r="K40" s="8"/>
      <c r="L40" s="85"/>
      <c r="M40" s="43"/>
      <c r="N40" s="1"/>
      <c r="O40" s="7"/>
      <c r="P40" s="8"/>
      <c r="Q40" s="8"/>
      <c r="R40" s="8"/>
      <c r="S40" s="85"/>
      <c r="T40" s="43"/>
      <c r="U40" s="1"/>
    </row>
    <row r="41" spans="1:21" x14ac:dyDescent="0.2">
      <c r="A41" s="7"/>
      <c r="B41" s="8"/>
      <c r="C41" s="8"/>
      <c r="D41" s="8"/>
      <c r="E41" s="85"/>
      <c r="F41" s="43"/>
      <c r="G41" s="1"/>
      <c r="H41" s="7"/>
      <c r="I41" s="8"/>
      <c r="J41" s="8"/>
      <c r="K41" s="8"/>
      <c r="L41" s="85"/>
      <c r="M41" s="43"/>
      <c r="N41" s="1"/>
      <c r="O41" s="7"/>
      <c r="P41" s="8"/>
      <c r="Q41" s="8"/>
      <c r="R41" s="8"/>
      <c r="S41" s="85"/>
      <c r="T41" s="43"/>
      <c r="U41" s="1"/>
    </row>
    <row r="42" spans="1:21" x14ac:dyDescent="0.2">
      <c r="A42" s="7"/>
      <c r="B42" s="8"/>
      <c r="C42" s="8"/>
      <c r="D42" s="8"/>
      <c r="E42" s="85"/>
      <c r="F42" s="43"/>
      <c r="G42" s="1"/>
      <c r="H42" s="7"/>
      <c r="I42" s="8"/>
      <c r="J42" s="8"/>
      <c r="K42" s="8"/>
      <c r="L42" s="85"/>
      <c r="M42" s="43"/>
      <c r="N42" s="1"/>
      <c r="O42" s="7"/>
      <c r="P42" s="8"/>
      <c r="Q42" s="8"/>
      <c r="R42" s="8"/>
      <c r="S42" s="85"/>
      <c r="T42" s="43"/>
      <c r="U42" s="1"/>
    </row>
    <row r="43" spans="1:21" x14ac:dyDescent="0.2">
      <c r="A43" s="7"/>
      <c r="B43" s="8"/>
      <c r="C43" s="8"/>
      <c r="D43" s="8"/>
      <c r="E43" s="85"/>
      <c r="F43" s="43"/>
      <c r="G43" s="1"/>
      <c r="H43" s="7"/>
      <c r="I43" s="8"/>
      <c r="J43" s="8"/>
      <c r="K43" s="8"/>
      <c r="L43" s="85"/>
      <c r="M43" s="43"/>
      <c r="N43" s="1"/>
      <c r="O43" s="7"/>
      <c r="P43" s="8"/>
      <c r="Q43" s="8"/>
      <c r="R43" s="8"/>
      <c r="S43" s="85"/>
      <c r="T43" s="43"/>
      <c r="U43" s="1"/>
    </row>
    <row r="44" spans="1:21" x14ac:dyDescent="0.2">
      <c r="A44" s="7"/>
      <c r="B44" s="8"/>
      <c r="C44" s="8"/>
      <c r="D44" s="8"/>
      <c r="E44" s="85"/>
      <c r="F44" s="43"/>
      <c r="G44" s="1"/>
      <c r="H44" s="7"/>
      <c r="I44" s="8"/>
      <c r="J44" s="8"/>
      <c r="K44" s="8"/>
      <c r="L44" s="85"/>
      <c r="M44" s="43"/>
      <c r="N44" s="1"/>
      <c r="O44" s="7"/>
      <c r="P44" s="8"/>
      <c r="Q44" s="8"/>
      <c r="R44" s="8"/>
      <c r="S44" s="85"/>
      <c r="T44" s="43"/>
      <c r="U44" s="1"/>
    </row>
    <row r="45" spans="1:21" x14ac:dyDescent="0.2">
      <c r="A45" s="7"/>
      <c r="B45" s="8"/>
      <c r="C45" s="8"/>
      <c r="D45" s="8"/>
      <c r="E45" s="85"/>
      <c r="F45" s="43"/>
      <c r="G45" s="1"/>
      <c r="H45" s="7"/>
      <c r="I45" s="8"/>
      <c r="J45" s="8"/>
      <c r="K45" s="8"/>
      <c r="L45" s="85"/>
      <c r="M45" s="43"/>
      <c r="N45" s="1"/>
      <c r="O45" s="7"/>
      <c r="P45" s="8"/>
      <c r="Q45" s="8"/>
      <c r="R45" s="8"/>
      <c r="S45" s="85"/>
      <c r="T45" s="43"/>
      <c r="U45" s="1"/>
    </row>
    <row r="46" spans="1:21" x14ac:dyDescent="0.2">
      <c r="A46" s="7"/>
      <c r="B46" s="8"/>
      <c r="C46" s="8"/>
      <c r="D46" s="8"/>
      <c r="E46" s="85"/>
      <c r="F46" s="43"/>
      <c r="G46" s="1"/>
      <c r="H46" s="7"/>
      <c r="I46" s="8"/>
      <c r="J46" s="8"/>
      <c r="K46" s="8"/>
      <c r="L46" s="85"/>
      <c r="M46" s="43"/>
      <c r="N46" s="1"/>
      <c r="O46" s="7"/>
      <c r="P46" s="8"/>
      <c r="Q46" s="8"/>
      <c r="R46" s="8"/>
      <c r="S46" s="85"/>
      <c r="T46" s="43"/>
      <c r="U46" s="1"/>
    </row>
    <row r="47" spans="1:21" x14ac:dyDescent="0.2">
      <c r="A47" s="7"/>
      <c r="B47" s="8"/>
      <c r="C47" s="8"/>
      <c r="D47" s="8"/>
      <c r="E47" s="85"/>
      <c r="F47" s="44"/>
      <c r="G47" s="29"/>
      <c r="H47" s="7"/>
      <c r="I47" s="8"/>
      <c r="J47" s="8"/>
      <c r="K47" s="8"/>
      <c r="L47" s="85"/>
      <c r="M47" s="44"/>
      <c r="N47" s="29"/>
      <c r="O47" s="7"/>
      <c r="P47" s="8"/>
      <c r="Q47" s="8"/>
      <c r="R47" s="8"/>
      <c r="S47" s="85"/>
      <c r="T47" s="44"/>
      <c r="U47" s="29"/>
    </row>
    <row r="48" spans="1:21" x14ac:dyDescent="0.2">
      <c r="A48" s="7"/>
      <c r="B48" s="8"/>
      <c r="C48" s="8"/>
      <c r="D48" s="8"/>
      <c r="E48" s="85"/>
      <c r="F48" s="43"/>
      <c r="G48" s="1"/>
      <c r="H48" s="7"/>
      <c r="I48" s="8"/>
      <c r="J48" s="8"/>
      <c r="K48" s="8"/>
      <c r="L48" s="85"/>
      <c r="M48" s="43"/>
      <c r="N48" s="1"/>
      <c r="O48" s="7"/>
      <c r="P48" s="8"/>
      <c r="Q48" s="8"/>
      <c r="R48" s="8"/>
      <c r="S48" s="85"/>
      <c r="T48" s="43"/>
      <c r="U48" s="1"/>
    </row>
    <row r="49" spans="1:21" x14ac:dyDescent="0.2">
      <c r="A49" s="7"/>
      <c r="B49" s="8"/>
      <c r="C49" s="8"/>
      <c r="D49" s="8"/>
      <c r="E49" s="85"/>
      <c r="F49" s="43"/>
      <c r="G49" s="1"/>
      <c r="H49" s="7"/>
      <c r="I49" s="8"/>
      <c r="J49" s="8"/>
      <c r="K49" s="8"/>
      <c r="L49" s="85"/>
      <c r="M49" s="43"/>
      <c r="N49" s="1"/>
      <c r="O49" s="7"/>
      <c r="P49" s="8"/>
      <c r="Q49" s="8"/>
      <c r="R49" s="8"/>
      <c r="S49" s="85"/>
      <c r="T49" s="43"/>
      <c r="U49" s="1"/>
    </row>
    <row r="50" spans="1:21" x14ac:dyDescent="0.2">
      <c r="A50" s="7"/>
      <c r="B50" s="8"/>
      <c r="C50" s="8"/>
      <c r="D50" s="8"/>
      <c r="E50" s="85"/>
      <c r="F50" s="43"/>
      <c r="G50" s="1"/>
      <c r="H50" s="7"/>
      <c r="I50" s="8"/>
      <c r="J50" s="8"/>
      <c r="K50" s="8"/>
      <c r="L50" s="85"/>
      <c r="M50" s="43"/>
      <c r="N50" s="1"/>
      <c r="O50" s="7"/>
      <c r="P50" s="8"/>
      <c r="Q50" s="8"/>
      <c r="R50" s="8"/>
      <c r="S50" s="85"/>
      <c r="T50" s="43"/>
      <c r="U50" s="1"/>
    </row>
    <row r="51" spans="1:21" x14ac:dyDescent="0.2">
      <c r="A51" s="7"/>
      <c r="B51" s="8"/>
      <c r="C51" s="8"/>
      <c r="D51" s="8"/>
      <c r="E51" s="85"/>
      <c r="F51" s="43"/>
      <c r="G51" s="1"/>
      <c r="H51" s="7"/>
      <c r="I51" s="8"/>
      <c r="J51" s="8"/>
      <c r="K51" s="8"/>
      <c r="L51" s="85"/>
      <c r="M51" s="43"/>
      <c r="N51" s="1"/>
      <c r="O51" s="7"/>
      <c r="P51" s="8"/>
      <c r="Q51" s="8"/>
      <c r="R51" s="8"/>
      <c r="S51" s="85"/>
      <c r="T51" s="43"/>
      <c r="U51" s="1"/>
    </row>
    <row r="52" spans="1:21" x14ac:dyDescent="0.2">
      <c r="A52" s="7"/>
      <c r="B52" s="8"/>
      <c r="C52" s="8"/>
      <c r="D52" s="8"/>
      <c r="E52" s="85"/>
      <c r="F52" s="43"/>
      <c r="G52" s="1"/>
      <c r="H52" s="7"/>
      <c r="I52" s="8"/>
      <c r="J52" s="8"/>
      <c r="K52" s="8"/>
      <c r="L52" s="85"/>
      <c r="M52" s="43"/>
      <c r="N52" s="1"/>
      <c r="O52" s="7"/>
      <c r="P52" s="8"/>
      <c r="Q52" s="8"/>
      <c r="R52" s="8"/>
      <c r="S52" s="85"/>
      <c r="T52" s="43"/>
      <c r="U52" s="1"/>
    </row>
    <row r="53" spans="1:21" x14ac:dyDescent="0.2">
      <c r="A53" s="7"/>
      <c r="B53" s="8"/>
      <c r="C53" s="8"/>
      <c r="D53" s="8"/>
      <c r="E53" s="85"/>
      <c r="F53" s="43"/>
      <c r="G53" s="1"/>
      <c r="H53" s="7"/>
      <c r="I53" s="8"/>
      <c r="J53" s="8"/>
      <c r="K53" s="8"/>
      <c r="L53" s="85"/>
      <c r="M53" s="43"/>
      <c r="N53" s="1"/>
      <c r="O53" s="7"/>
      <c r="P53" s="8"/>
      <c r="Q53" s="8"/>
      <c r="R53" s="8"/>
      <c r="S53" s="85"/>
      <c r="T53" s="43"/>
      <c r="U53" s="1"/>
    </row>
    <row r="54" spans="1:21" ht="13.5" thickBot="1" x14ac:dyDescent="0.25">
      <c r="A54" s="7"/>
      <c r="B54" s="8"/>
      <c r="C54" s="8"/>
      <c r="D54" s="8"/>
      <c r="E54" s="85"/>
      <c r="F54" s="43"/>
      <c r="G54" s="1"/>
      <c r="H54" s="7"/>
      <c r="I54" s="8"/>
      <c r="J54" s="8"/>
      <c r="K54" s="8"/>
      <c r="L54" s="85"/>
      <c r="M54" s="43"/>
      <c r="N54" s="1"/>
      <c r="O54" s="7"/>
      <c r="P54" s="8"/>
      <c r="Q54" s="8"/>
      <c r="R54" s="8"/>
      <c r="S54" s="85"/>
      <c r="T54" s="43"/>
      <c r="U54" s="1"/>
    </row>
    <row r="55" spans="1:21" ht="13.5" thickBot="1" x14ac:dyDescent="0.25">
      <c r="A55" s="17" t="s">
        <v>46</v>
      </c>
      <c r="B55" s="15" t="s">
        <v>47</v>
      </c>
      <c r="C55" s="15"/>
      <c r="D55" s="15"/>
      <c r="E55" s="15"/>
      <c r="F55" s="53" t="s">
        <v>114</v>
      </c>
      <c r="G55" s="16" t="s">
        <v>70</v>
      </c>
      <c r="H55" s="17" t="s">
        <v>46</v>
      </c>
      <c r="I55" s="15" t="s">
        <v>47</v>
      </c>
      <c r="J55" s="15"/>
      <c r="K55" s="15"/>
      <c r="L55" s="15"/>
      <c r="M55" s="53" t="s">
        <v>118</v>
      </c>
      <c r="N55" s="16" t="s">
        <v>70</v>
      </c>
      <c r="O55" s="17" t="s">
        <v>46</v>
      </c>
      <c r="P55" s="15" t="s">
        <v>47</v>
      </c>
      <c r="Q55" s="15"/>
      <c r="R55" s="15"/>
      <c r="S55" s="15"/>
      <c r="T55" s="53" t="s">
        <v>122</v>
      </c>
      <c r="U55" s="16" t="s">
        <v>70</v>
      </c>
    </row>
    <row r="56" spans="1:21" x14ac:dyDescent="0.2">
      <c r="A56" s="3" t="s">
        <v>18</v>
      </c>
      <c r="B56" s="4" t="s">
        <v>19</v>
      </c>
      <c r="C56" s="4" t="s">
        <v>21</v>
      </c>
      <c r="D56" s="4" t="s">
        <v>20</v>
      </c>
      <c r="E56" s="5" t="s">
        <v>43</v>
      </c>
      <c r="F56" s="5" t="s">
        <v>22</v>
      </c>
      <c r="G56" s="6" t="s">
        <v>30</v>
      </c>
      <c r="H56" s="3" t="s">
        <v>18</v>
      </c>
      <c r="I56" s="4" t="s">
        <v>19</v>
      </c>
      <c r="J56" s="4" t="s">
        <v>21</v>
      </c>
      <c r="K56" s="4" t="s">
        <v>20</v>
      </c>
      <c r="L56" s="5" t="s">
        <v>43</v>
      </c>
      <c r="M56" s="5" t="s">
        <v>22</v>
      </c>
      <c r="N56" s="6" t="s">
        <v>30</v>
      </c>
      <c r="O56" s="3" t="s">
        <v>18</v>
      </c>
      <c r="P56" s="4" t="s">
        <v>19</v>
      </c>
      <c r="Q56" s="4" t="s">
        <v>21</v>
      </c>
      <c r="R56" s="4" t="s">
        <v>20</v>
      </c>
      <c r="S56" s="5" t="s">
        <v>43</v>
      </c>
      <c r="T56" s="5" t="s">
        <v>22</v>
      </c>
      <c r="U56" s="6" t="s">
        <v>30</v>
      </c>
    </row>
    <row r="57" spans="1:21" x14ac:dyDescent="0.2">
      <c r="A57" s="7">
        <v>43496</v>
      </c>
      <c r="B57" s="20"/>
      <c r="C57" s="20"/>
      <c r="D57" s="20"/>
      <c r="E57" s="213"/>
      <c r="F57" s="21"/>
      <c r="G57" s="19" t="s">
        <v>35</v>
      </c>
      <c r="H57" s="7">
        <v>43616</v>
      </c>
      <c r="I57" s="222">
        <v>0.35416666666666669</v>
      </c>
      <c r="J57" s="222">
        <v>2.0833333333333332E-2</v>
      </c>
      <c r="K57" s="222">
        <v>0.66666666666666663</v>
      </c>
      <c r="L57" s="116">
        <f t="shared" ref="L57:L58" si="13">SUM(K57-I57-J57)</f>
        <v>0.29166666666666663</v>
      </c>
      <c r="M57" s="207">
        <v>0</v>
      </c>
      <c r="N57" s="1"/>
      <c r="O57" s="59">
        <v>43738</v>
      </c>
      <c r="P57" s="97"/>
      <c r="Q57" s="98"/>
      <c r="R57" s="98"/>
      <c r="S57" s="99"/>
      <c r="T57" s="211">
        <v>0</v>
      </c>
      <c r="U57" s="206" t="e">
        <f>IF(S57&gt;#REF!,S57-#REF!,0)</f>
        <v>#REF!</v>
      </c>
    </row>
    <row r="58" spans="1:21" x14ac:dyDescent="0.2">
      <c r="A58" s="7">
        <v>43497</v>
      </c>
      <c r="B58" s="20"/>
      <c r="C58" s="20"/>
      <c r="D58" s="20"/>
      <c r="E58" s="213"/>
      <c r="F58" s="21"/>
      <c r="G58" s="19"/>
      <c r="H58" s="7">
        <v>43617</v>
      </c>
      <c r="I58" s="222">
        <v>0.35416666666666669</v>
      </c>
      <c r="J58" s="222">
        <v>2.0833333333333332E-2</v>
      </c>
      <c r="K58" s="222">
        <v>0.66666666666666663</v>
      </c>
      <c r="L58" s="116">
        <f t="shared" si="13"/>
        <v>0.29166666666666663</v>
      </c>
      <c r="M58" s="207">
        <v>0</v>
      </c>
      <c r="N58" s="1"/>
      <c r="O58" s="59">
        <v>43739</v>
      </c>
      <c r="P58" s="74"/>
      <c r="Q58" s="150"/>
      <c r="R58" s="150"/>
      <c r="S58" s="158">
        <v>0.29166666666666669</v>
      </c>
      <c r="T58" s="150"/>
      <c r="U58" s="64" t="s">
        <v>360</v>
      </c>
    </row>
    <row r="59" spans="1:21" x14ac:dyDescent="0.2">
      <c r="A59" s="7">
        <v>43498</v>
      </c>
      <c r="B59" s="20"/>
      <c r="C59" s="20"/>
      <c r="D59" s="20"/>
      <c r="E59" s="213"/>
      <c r="F59" s="21"/>
      <c r="G59" s="19"/>
      <c r="H59" s="7">
        <v>43618</v>
      </c>
      <c r="I59" s="45"/>
      <c r="J59" s="45"/>
      <c r="K59" s="45"/>
      <c r="L59" s="85"/>
      <c r="M59" s="18"/>
      <c r="N59" s="103"/>
      <c r="O59" s="59">
        <v>43740</v>
      </c>
      <c r="P59" s="222">
        <v>0.35416666666666669</v>
      </c>
      <c r="Q59" s="222">
        <v>2.0833333333333332E-2</v>
      </c>
      <c r="R59" s="222">
        <v>0.66666666666666663</v>
      </c>
      <c r="S59" s="116">
        <f t="shared" ref="S59:S62" si="14">SUM(R59-P59-Q59)</f>
        <v>0.29166666666666663</v>
      </c>
      <c r="T59" s="207">
        <v>0</v>
      </c>
      <c r="U59" s="1"/>
    </row>
    <row r="60" spans="1:21" x14ac:dyDescent="0.2">
      <c r="A60" s="7">
        <v>43499</v>
      </c>
      <c r="B60" s="45"/>
      <c r="C60" s="45"/>
      <c r="D60" s="45"/>
      <c r="E60" s="85"/>
      <c r="F60" s="18"/>
      <c r="G60" s="103"/>
      <c r="H60" s="7">
        <v>43619</v>
      </c>
      <c r="I60" s="97"/>
      <c r="J60" s="98"/>
      <c r="K60" s="98"/>
      <c r="L60" s="99">
        <f>SUM(L31:L59)</f>
        <v>1.1666666666666665</v>
      </c>
      <c r="M60" s="211">
        <v>0</v>
      </c>
      <c r="N60" s="206" t="e">
        <f>IF(L60&gt;#REF!,L60-#REF!,0)</f>
        <v>#REF!</v>
      </c>
      <c r="O60" s="59">
        <v>43741</v>
      </c>
      <c r="P60" s="222">
        <v>0.35416666666666669</v>
      </c>
      <c r="Q60" s="222">
        <v>2.0833333333333332E-2</v>
      </c>
      <c r="R60" s="222">
        <v>0.66666666666666663</v>
      </c>
      <c r="S60" s="116">
        <f t="shared" si="14"/>
        <v>0.29166666666666663</v>
      </c>
      <c r="T60" s="207">
        <v>0</v>
      </c>
      <c r="U60" s="1"/>
    </row>
    <row r="61" spans="1:21" x14ac:dyDescent="0.2">
      <c r="A61" s="7">
        <v>43500</v>
      </c>
      <c r="B61" s="97"/>
      <c r="C61" s="98"/>
      <c r="D61" s="98"/>
      <c r="E61" s="99">
        <f>SUM(E55:E60)</f>
        <v>0</v>
      </c>
      <c r="F61" s="211">
        <v>0</v>
      </c>
      <c r="G61" s="206" t="e">
        <f>IF(E61&gt;#REF!,E61-#REF!,0)</f>
        <v>#REF!</v>
      </c>
      <c r="H61" s="7">
        <v>43620</v>
      </c>
      <c r="I61" s="222">
        <v>0.35416666666666669</v>
      </c>
      <c r="J61" s="222">
        <v>2.0833333333333332E-2</v>
      </c>
      <c r="K61" s="222">
        <v>0.66666666666666663</v>
      </c>
      <c r="L61" s="116">
        <f t="shared" ref="L61:L65" si="15">SUM(K61-I61-J61)</f>
        <v>0.29166666666666663</v>
      </c>
      <c r="M61" s="207">
        <v>0</v>
      </c>
      <c r="N61" s="1"/>
      <c r="O61" s="59">
        <v>43742</v>
      </c>
      <c r="P61" s="222">
        <v>0.35416666666666669</v>
      </c>
      <c r="Q61" s="222">
        <v>2.0833333333333332E-2</v>
      </c>
      <c r="R61" s="222">
        <v>0.66666666666666663</v>
      </c>
      <c r="S61" s="116">
        <f t="shared" si="14"/>
        <v>0.29166666666666663</v>
      </c>
      <c r="T61" s="207">
        <v>0</v>
      </c>
      <c r="U61" s="1"/>
    </row>
    <row r="62" spans="1:21" x14ac:dyDescent="0.2">
      <c r="A62" s="7">
        <v>43501</v>
      </c>
      <c r="B62" s="222">
        <v>0.35416666666666669</v>
      </c>
      <c r="C62" s="222">
        <v>2.0833333333333332E-2</v>
      </c>
      <c r="D62" s="222">
        <v>0.66666666666666663</v>
      </c>
      <c r="E62" s="116">
        <f t="shared" ref="E62:E65" si="16">SUM(D62-B62-C62)</f>
        <v>0.29166666666666663</v>
      </c>
      <c r="F62" s="207">
        <v>0</v>
      </c>
      <c r="G62" s="1"/>
      <c r="H62" s="7">
        <v>43621</v>
      </c>
      <c r="I62" s="222">
        <v>0.35416666666666669</v>
      </c>
      <c r="J62" s="222">
        <v>2.0833333333333332E-2</v>
      </c>
      <c r="K62" s="222">
        <v>0.66666666666666663</v>
      </c>
      <c r="L62" s="116">
        <f t="shared" si="15"/>
        <v>0.29166666666666663</v>
      </c>
      <c r="M62" s="207">
        <v>0</v>
      </c>
      <c r="N62" s="1"/>
      <c r="O62" s="59">
        <v>43743</v>
      </c>
      <c r="P62" s="222">
        <v>0.35416666666666669</v>
      </c>
      <c r="Q62" s="222">
        <v>2.0833333333333332E-2</v>
      </c>
      <c r="R62" s="222">
        <v>0.66666666666666663</v>
      </c>
      <c r="S62" s="116">
        <f t="shared" si="14"/>
        <v>0.29166666666666663</v>
      </c>
      <c r="T62" s="207">
        <v>0</v>
      </c>
      <c r="U62" s="1"/>
    </row>
    <row r="63" spans="1:21" x14ac:dyDescent="0.2">
      <c r="A63" s="7">
        <v>43502</v>
      </c>
      <c r="B63" s="222">
        <v>0.35416666666666669</v>
      </c>
      <c r="C63" s="222">
        <v>2.0833333333333332E-2</v>
      </c>
      <c r="D63" s="222">
        <v>0.66666666666666663</v>
      </c>
      <c r="E63" s="116">
        <f t="shared" si="16"/>
        <v>0.29166666666666663</v>
      </c>
      <c r="F63" s="207">
        <v>0</v>
      </c>
      <c r="G63" s="1"/>
      <c r="H63" s="7">
        <v>43622</v>
      </c>
      <c r="I63" s="222">
        <v>0.35416666666666669</v>
      </c>
      <c r="J63" s="222">
        <v>2.0833333333333332E-2</v>
      </c>
      <c r="K63" s="222">
        <v>0.66666666666666663</v>
      </c>
      <c r="L63" s="116">
        <f t="shared" si="15"/>
        <v>0.29166666666666663</v>
      </c>
      <c r="M63" s="207">
        <v>0</v>
      </c>
      <c r="N63" s="1"/>
      <c r="O63" s="59">
        <v>43744</v>
      </c>
      <c r="P63" s="45"/>
      <c r="Q63" s="45"/>
      <c r="R63" s="45"/>
      <c r="S63" s="85"/>
      <c r="T63" s="18"/>
      <c r="U63" s="103"/>
    </row>
    <row r="64" spans="1:21" x14ac:dyDescent="0.2">
      <c r="A64" s="7">
        <v>43503</v>
      </c>
      <c r="B64" s="222">
        <v>0.35416666666666669</v>
      </c>
      <c r="C64" s="222">
        <v>2.0833333333333332E-2</v>
      </c>
      <c r="D64" s="222">
        <v>0.66666666666666663</v>
      </c>
      <c r="E64" s="116">
        <f t="shared" si="16"/>
        <v>0.29166666666666663</v>
      </c>
      <c r="F64" s="207">
        <v>0</v>
      </c>
      <c r="G64" s="1"/>
      <c r="H64" s="7">
        <v>43623</v>
      </c>
      <c r="I64" s="222">
        <v>0.35416666666666669</v>
      </c>
      <c r="J64" s="222">
        <v>2.0833333333333332E-2</v>
      </c>
      <c r="K64" s="222">
        <v>0.66666666666666663</v>
      </c>
      <c r="L64" s="116">
        <f t="shared" si="15"/>
        <v>0.29166666666666663</v>
      </c>
      <c r="M64" s="207">
        <v>0</v>
      </c>
      <c r="N64" s="1"/>
      <c r="O64" s="59">
        <v>43745</v>
      </c>
      <c r="P64" s="97"/>
      <c r="Q64" s="98"/>
      <c r="R64" s="98"/>
      <c r="S64" s="99">
        <f>SUM(S58:S63)</f>
        <v>1.458333333333333</v>
      </c>
      <c r="T64" s="211">
        <v>0</v>
      </c>
      <c r="U64" s="206" t="e">
        <f>IF(S64&gt;#REF!,S64-#REF!,0)</f>
        <v>#REF!</v>
      </c>
    </row>
    <row r="65" spans="1:21" x14ac:dyDescent="0.2">
      <c r="A65" s="7">
        <v>43504</v>
      </c>
      <c r="B65" s="222">
        <v>0.35416666666666669</v>
      </c>
      <c r="C65" s="222">
        <v>2.0833333333333332E-2</v>
      </c>
      <c r="D65" s="222">
        <v>0.66666666666666663</v>
      </c>
      <c r="E65" s="116">
        <f t="shared" si="16"/>
        <v>0.29166666666666663</v>
      </c>
      <c r="F65" s="207">
        <v>0</v>
      </c>
      <c r="G65" s="1"/>
      <c r="H65" s="7">
        <v>43624</v>
      </c>
      <c r="I65" s="222">
        <v>0.35416666666666669</v>
      </c>
      <c r="J65" s="222">
        <v>2.0833333333333332E-2</v>
      </c>
      <c r="K65" s="222">
        <v>0.66666666666666663</v>
      </c>
      <c r="L65" s="116">
        <f t="shared" si="15"/>
        <v>0.29166666666666663</v>
      </c>
      <c r="M65" s="207">
        <v>0</v>
      </c>
      <c r="N65" s="1"/>
      <c r="O65" s="59">
        <v>43746</v>
      </c>
      <c r="P65" s="222">
        <v>0.35416666666666669</v>
      </c>
      <c r="Q65" s="222">
        <v>2.0833333333333332E-2</v>
      </c>
      <c r="R65" s="222">
        <v>0.66666666666666663</v>
      </c>
      <c r="S65" s="116">
        <f t="shared" ref="S65" si="17">SUM(R65-P65-Q65)</f>
        <v>0.29166666666666663</v>
      </c>
      <c r="T65" s="207">
        <v>0</v>
      </c>
      <c r="U65" s="1"/>
    </row>
    <row r="66" spans="1:21" x14ac:dyDescent="0.2">
      <c r="A66" s="7">
        <v>43505</v>
      </c>
      <c r="B66" s="222">
        <v>0.35416666666666702</v>
      </c>
      <c r="C66" s="222">
        <v>2.0833333333333301E-2</v>
      </c>
      <c r="D66" s="222">
        <v>0.66666666666666696</v>
      </c>
      <c r="E66" s="116">
        <f t="shared" ref="E66" si="18">SUM(D66-B66-C66)</f>
        <v>0.29166666666666663</v>
      </c>
      <c r="F66" s="207">
        <v>0</v>
      </c>
      <c r="G66" s="1"/>
      <c r="H66" s="7">
        <v>43625</v>
      </c>
      <c r="I66" s="45"/>
      <c r="J66" s="45"/>
      <c r="K66" s="45"/>
      <c r="L66" s="85"/>
      <c r="M66" s="18"/>
      <c r="N66" s="103"/>
      <c r="O66" s="59">
        <v>43747</v>
      </c>
      <c r="P66" s="20"/>
      <c r="Q66" s="20"/>
      <c r="R66" s="20"/>
      <c r="S66" s="213"/>
      <c r="T66" s="21"/>
      <c r="U66" s="19" t="s">
        <v>35</v>
      </c>
    </row>
    <row r="67" spans="1:21" x14ac:dyDescent="0.2">
      <c r="A67" s="7">
        <v>43506</v>
      </c>
      <c r="B67" s="45"/>
      <c r="C67" s="45"/>
      <c r="D67" s="45"/>
      <c r="E67" s="85"/>
      <c r="F67" s="18"/>
      <c r="G67" s="103"/>
      <c r="H67" s="7">
        <v>43626</v>
      </c>
      <c r="I67" s="97"/>
      <c r="J67" s="98"/>
      <c r="K67" s="98"/>
      <c r="L67" s="99">
        <f>SUM(L61:L66)</f>
        <v>1.458333333333333</v>
      </c>
      <c r="M67" s="211">
        <v>0</v>
      </c>
      <c r="N67" s="206" t="e">
        <f>IF(L67&gt;#REF!,L67-#REF!,0)</f>
        <v>#REF!</v>
      </c>
      <c r="O67" s="59">
        <v>43748</v>
      </c>
      <c r="P67" s="20"/>
      <c r="Q67" s="20"/>
      <c r="R67" s="20"/>
      <c r="S67" s="213"/>
      <c r="T67" s="21"/>
      <c r="U67" s="19" t="s">
        <v>35</v>
      </c>
    </row>
    <row r="68" spans="1:21" x14ac:dyDescent="0.2">
      <c r="A68" s="59">
        <v>43507</v>
      </c>
      <c r="B68" s="97"/>
      <c r="C68" s="98"/>
      <c r="D68" s="98"/>
      <c r="E68" s="99">
        <f>SUM(E62:E67)</f>
        <v>1.458333333333333</v>
      </c>
      <c r="F68" s="211">
        <v>0</v>
      </c>
      <c r="G68" s="206" t="e">
        <f>IF(E68&gt;#REF!,E68-#REF!,0)</f>
        <v>#REF!</v>
      </c>
      <c r="H68" s="7">
        <v>43627</v>
      </c>
      <c r="I68" s="222">
        <v>0.35416666666666669</v>
      </c>
      <c r="J68" s="222">
        <v>2.0833333333333332E-2</v>
      </c>
      <c r="K68" s="222">
        <v>0.66666666666666663</v>
      </c>
      <c r="L68" s="116">
        <f t="shared" ref="L68:L72" si="19">SUM(K68-I68-J68)</f>
        <v>0.29166666666666663</v>
      </c>
      <c r="M68" s="207">
        <v>0</v>
      </c>
      <c r="N68" s="1"/>
      <c r="O68" s="59">
        <v>43749</v>
      </c>
      <c r="P68" s="20"/>
      <c r="Q68" s="20"/>
      <c r="R68" s="20"/>
      <c r="S68" s="213"/>
      <c r="T68" s="21"/>
      <c r="U68" s="19" t="s">
        <v>35</v>
      </c>
    </row>
    <row r="69" spans="1:21" x14ac:dyDescent="0.2">
      <c r="A69" s="7">
        <v>43508</v>
      </c>
      <c r="B69" s="222">
        <v>0.35416666666666669</v>
      </c>
      <c r="C69" s="222">
        <v>2.0833333333333332E-2</v>
      </c>
      <c r="D69" s="222">
        <v>0.66666666666666663</v>
      </c>
      <c r="E69" s="116">
        <f t="shared" ref="E69:E73" si="20">SUM(D69-B69-C69)</f>
        <v>0.29166666666666663</v>
      </c>
      <c r="F69" s="207">
        <v>0</v>
      </c>
      <c r="G69" s="1"/>
      <c r="H69" s="7">
        <v>43628</v>
      </c>
      <c r="I69" s="222">
        <v>0.35416666666666669</v>
      </c>
      <c r="J69" s="222">
        <v>2.0833333333333332E-2</v>
      </c>
      <c r="K69" s="222">
        <v>0.66666666666666663</v>
      </c>
      <c r="L69" s="116">
        <f t="shared" si="19"/>
        <v>0.29166666666666663</v>
      </c>
      <c r="M69" s="207">
        <v>0</v>
      </c>
      <c r="N69" s="1"/>
      <c r="O69" s="59">
        <v>43750</v>
      </c>
      <c r="P69" s="222">
        <v>0.35416666666666669</v>
      </c>
      <c r="Q69" s="222">
        <v>2.0833333333333332E-2</v>
      </c>
      <c r="R69" s="222">
        <v>0.66666666666666663</v>
      </c>
      <c r="S69" s="116">
        <f t="shared" ref="S69" si="21">SUM(R69-P69-Q69)</f>
        <v>0.29166666666666663</v>
      </c>
      <c r="T69" s="207">
        <v>0</v>
      </c>
      <c r="U69" s="1"/>
    </row>
    <row r="70" spans="1:21" x14ac:dyDescent="0.2">
      <c r="A70" s="7">
        <v>43509</v>
      </c>
      <c r="B70" s="222">
        <v>0.35416666666666669</v>
      </c>
      <c r="C70" s="222">
        <v>2.0833333333333332E-2</v>
      </c>
      <c r="D70" s="222">
        <v>0.66666666666666663</v>
      </c>
      <c r="E70" s="116">
        <f t="shared" si="20"/>
        <v>0.29166666666666663</v>
      </c>
      <c r="F70" s="207">
        <v>0</v>
      </c>
      <c r="G70" s="1"/>
      <c r="H70" s="7">
        <v>43629</v>
      </c>
      <c r="I70" s="222">
        <v>0.35416666666666669</v>
      </c>
      <c r="J70" s="222">
        <v>2.0833333333333332E-2</v>
      </c>
      <c r="K70" s="222">
        <v>0.66666666666666663</v>
      </c>
      <c r="L70" s="116">
        <f t="shared" si="19"/>
        <v>0.29166666666666663</v>
      </c>
      <c r="M70" s="207">
        <v>0</v>
      </c>
      <c r="N70" s="1"/>
      <c r="O70" s="59">
        <v>43751</v>
      </c>
      <c r="P70" s="45"/>
      <c r="Q70" s="45"/>
      <c r="R70" s="45"/>
      <c r="S70" s="85"/>
      <c r="T70" s="18"/>
      <c r="U70" s="103"/>
    </row>
    <row r="71" spans="1:21" x14ac:dyDescent="0.2">
      <c r="A71" s="7">
        <v>43510</v>
      </c>
      <c r="B71" s="222">
        <v>0.35416666666666669</v>
      </c>
      <c r="C71" s="222">
        <v>2.0833333333333332E-2</v>
      </c>
      <c r="D71" s="222">
        <v>0.66666666666666663</v>
      </c>
      <c r="E71" s="116">
        <f t="shared" si="20"/>
        <v>0.29166666666666663</v>
      </c>
      <c r="F71" s="207">
        <v>0</v>
      </c>
      <c r="G71" s="1"/>
      <c r="H71" s="7">
        <v>43630</v>
      </c>
      <c r="I71" s="222">
        <v>0.35416666666666669</v>
      </c>
      <c r="J71" s="222">
        <v>2.0833333333333332E-2</v>
      </c>
      <c r="K71" s="222">
        <v>0.66666666666666663</v>
      </c>
      <c r="L71" s="116">
        <f t="shared" si="19"/>
        <v>0.29166666666666663</v>
      </c>
      <c r="M71" s="207">
        <v>0</v>
      </c>
      <c r="N71" s="1"/>
      <c r="O71" s="59">
        <v>43752</v>
      </c>
      <c r="P71" s="97"/>
      <c r="Q71" s="98"/>
      <c r="R71" s="98"/>
      <c r="S71" s="99">
        <f>SUM(S65:S70)</f>
        <v>0.58333333333333326</v>
      </c>
      <c r="T71" s="211">
        <v>0</v>
      </c>
      <c r="U71" s="206" t="e">
        <f>IF(S71&gt;#REF!,S71-#REF!,0)</f>
        <v>#REF!</v>
      </c>
    </row>
    <row r="72" spans="1:21" x14ac:dyDescent="0.2">
      <c r="A72" s="7">
        <v>43511</v>
      </c>
      <c r="B72" s="222">
        <v>0.35416666666666669</v>
      </c>
      <c r="C72" s="222">
        <v>2.0833333333333332E-2</v>
      </c>
      <c r="D72" s="222">
        <v>0.66666666666666663</v>
      </c>
      <c r="E72" s="116">
        <f t="shared" si="20"/>
        <v>0.29166666666666663</v>
      </c>
      <c r="F72" s="207">
        <v>0</v>
      </c>
      <c r="G72" s="1"/>
      <c r="H72" s="7">
        <v>43631</v>
      </c>
      <c r="I72" s="222">
        <v>0.35416666666666669</v>
      </c>
      <c r="J72" s="222">
        <v>2.0833333333333332E-2</v>
      </c>
      <c r="K72" s="222">
        <v>0.66666666666666663</v>
      </c>
      <c r="L72" s="116">
        <f t="shared" si="19"/>
        <v>0.29166666666666663</v>
      </c>
      <c r="M72" s="207">
        <v>0</v>
      </c>
      <c r="N72" s="1"/>
      <c r="O72" s="59">
        <v>43753</v>
      </c>
      <c r="P72" s="222">
        <v>0.35416666666666669</v>
      </c>
      <c r="Q72" s="222">
        <v>2.0833333333333332E-2</v>
      </c>
      <c r="R72" s="222">
        <v>0.66666666666666663</v>
      </c>
      <c r="S72" s="116">
        <f t="shared" ref="S72:S76" si="22">SUM(R72-P72-Q72)</f>
        <v>0.29166666666666663</v>
      </c>
      <c r="T72" s="207">
        <v>0</v>
      </c>
      <c r="U72" s="1"/>
    </row>
    <row r="73" spans="1:21" x14ac:dyDescent="0.2">
      <c r="A73" s="7">
        <v>43512</v>
      </c>
      <c r="B73" s="222">
        <v>0.35416666666666669</v>
      </c>
      <c r="C73" s="222">
        <v>2.0833333333333332E-2</v>
      </c>
      <c r="D73" s="222">
        <v>0.66666666666666663</v>
      </c>
      <c r="E73" s="116">
        <f t="shared" si="20"/>
        <v>0.29166666666666663</v>
      </c>
      <c r="F73" s="207">
        <v>0</v>
      </c>
      <c r="G73" s="1"/>
      <c r="H73" s="7">
        <v>43632</v>
      </c>
      <c r="I73" s="45"/>
      <c r="J73" s="45"/>
      <c r="K73" s="45"/>
      <c r="L73" s="85"/>
      <c r="M73" s="18"/>
      <c r="N73" s="153" t="s">
        <v>693</v>
      </c>
      <c r="O73" s="59">
        <v>43754</v>
      </c>
      <c r="P73" s="222">
        <v>0.35416666666666669</v>
      </c>
      <c r="Q73" s="222">
        <v>2.0833333333333332E-2</v>
      </c>
      <c r="R73" s="222">
        <v>0.66666666666666663</v>
      </c>
      <c r="S73" s="116">
        <f t="shared" si="22"/>
        <v>0.29166666666666663</v>
      </c>
      <c r="T73" s="207">
        <v>0</v>
      </c>
      <c r="U73" s="1"/>
    </row>
    <row r="74" spans="1:21" x14ac:dyDescent="0.2">
      <c r="A74" s="7">
        <v>43513</v>
      </c>
      <c r="B74" s="45"/>
      <c r="C74" s="45"/>
      <c r="D74" s="45"/>
      <c r="E74" s="85"/>
      <c r="F74" s="18"/>
      <c r="G74" s="103"/>
      <c r="H74" s="7">
        <v>43633</v>
      </c>
      <c r="I74" s="97"/>
      <c r="J74" s="98"/>
      <c r="K74" s="98"/>
      <c r="L74" s="99">
        <f>SUM(L68:L73)</f>
        <v>1.458333333333333</v>
      </c>
      <c r="M74" s="211">
        <v>0</v>
      </c>
      <c r="N74" s="206" t="s">
        <v>692</v>
      </c>
      <c r="O74" s="59">
        <v>43755</v>
      </c>
      <c r="P74" s="222">
        <v>0.35416666666666669</v>
      </c>
      <c r="Q74" s="222">
        <v>2.0833333333333332E-2</v>
      </c>
      <c r="R74" s="222">
        <v>0.66666666666666663</v>
      </c>
      <c r="S74" s="116">
        <f t="shared" si="22"/>
        <v>0.29166666666666663</v>
      </c>
      <c r="T74" s="207">
        <v>0</v>
      </c>
      <c r="U74" s="1"/>
    </row>
    <row r="75" spans="1:21" x14ac:dyDescent="0.2">
      <c r="A75" s="59">
        <v>43514</v>
      </c>
      <c r="B75" s="97"/>
      <c r="C75" s="98"/>
      <c r="D75" s="98"/>
      <c r="E75" s="99">
        <f>SUM(E69:E74)</f>
        <v>1.458333333333333</v>
      </c>
      <c r="F75" s="211">
        <v>0</v>
      </c>
      <c r="G75" s="206" t="e">
        <f>IF(E75&gt;#REF!,E75-#REF!,0)</f>
        <v>#REF!</v>
      </c>
      <c r="H75" s="7">
        <v>43634</v>
      </c>
      <c r="I75" s="222">
        <v>0.35416666666666669</v>
      </c>
      <c r="J75" s="222">
        <v>2.0833333333333332E-2</v>
      </c>
      <c r="K75" s="222">
        <v>0.66666666666666663</v>
      </c>
      <c r="L75" s="254">
        <v>0.25</v>
      </c>
      <c r="M75" s="215" t="s">
        <v>695</v>
      </c>
      <c r="N75" s="1" t="s">
        <v>694</v>
      </c>
      <c r="O75" s="59">
        <v>43756</v>
      </c>
      <c r="P75" s="222">
        <v>0.35416666666666669</v>
      </c>
      <c r="Q75" s="222">
        <v>2.0833333333333332E-2</v>
      </c>
      <c r="R75" s="222">
        <v>0.66666666666666663</v>
      </c>
      <c r="S75" s="116">
        <f t="shared" si="22"/>
        <v>0.29166666666666663</v>
      </c>
      <c r="T75" s="207">
        <v>0</v>
      </c>
      <c r="U75" s="1"/>
    </row>
    <row r="76" spans="1:21" x14ac:dyDescent="0.2">
      <c r="A76" s="7">
        <v>43515</v>
      </c>
      <c r="B76" s="222">
        <v>0.35416666666666669</v>
      </c>
      <c r="C76" s="222">
        <v>2.0833333333333332E-2</v>
      </c>
      <c r="D76" s="222">
        <v>0.66666666666666663</v>
      </c>
      <c r="E76" s="116">
        <f t="shared" ref="E76:E80" si="23">SUM(D76-B76-C76)</f>
        <v>0.29166666666666663</v>
      </c>
      <c r="F76" s="207">
        <v>0</v>
      </c>
      <c r="G76" s="1"/>
      <c r="H76" s="7">
        <v>43635</v>
      </c>
      <c r="I76" s="222">
        <v>0.35416666666666669</v>
      </c>
      <c r="J76" s="222">
        <v>2.0833333333333332E-2</v>
      </c>
      <c r="K76" s="222">
        <v>0.66666666666666663</v>
      </c>
      <c r="L76" s="116">
        <f t="shared" ref="L76:L79" si="24">SUM(K76-I76-J76)</f>
        <v>0.29166666666666663</v>
      </c>
      <c r="M76" s="207">
        <v>0</v>
      </c>
      <c r="N76" s="1"/>
      <c r="O76" s="59">
        <v>43757</v>
      </c>
      <c r="P76" s="222">
        <v>0.35416666666666669</v>
      </c>
      <c r="Q76" s="222">
        <v>2.0833333333333332E-2</v>
      </c>
      <c r="R76" s="222">
        <v>0.66666666666666663</v>
      </c>
      <c r="S76" s="116">
        <f t="shared" si="22"/>
        <v>0.29166666666666663</v>
      </c>
      <c r="T76" s="207">
        <v>0</v>
      </c>
      <c r="U76" s="1"/>
    </row>
    <row r="77" spans="1:21" x14ac:dyDescent="0.2">
      <c r="A77" s="7">
        <v>43516</v>
      </c>
      <c r="B77" s="222">
        <v>0.35416666666666669</v>
      </c>
      <c r="C77" s="222">
        <v>2.0833333333333332E-2</v>
      </c>
      <c r="D77" s="222">
        <v>0.66666666666666663</v>
      </c>
      <c r="E77" s="116">
        <f t="shared" si="23"/>
        <v>0.29166666666666663</v>
      </c>
      <c r="F77" s="207">
        <v>0</v>
      </c>
      <c r="G77" s="1"/>
      <c r="H77" s="7">
        <v>43636</v>
      </c>
      <c r="I77" s="222">
        <v>0.35416666666666669</v>
      </c>
      <c r="J77" s="222">
        <v>2.0833333333333332E-2</v>
      </c>
      <c r="K77" s="222">
        <v>0.66666666666666663</v>
      </c>
      <c r="L77" s="254">
        <v>0.25</v>
      </c>
      <c r="M77" s="215" t="s">
        <v>695</v>
      </c>
      <c r="N77" s="1" t="s">
        <v>696</v>
      </c>
      <c r="O77" s="59">
        <v>43758</v>
      </c>
      <c r="P77" s="45"/>
      <c r="Q77" s="45"/>
      <c r="R77" s="45"/>
      <c r="S77" s="85"/>
      <c r="T77" s="18"/>
      <c r="U77" s="103"/>
    </row>
    <row r="78" spans="1:21" x14ac:dyDescent="0.2">
      <c r="A78" s="7">
        <v>43517</v>
      </c>
      <c r="B78" s="222">
        <v>0.35416666666666669</v>
      </c>
      <c r="C78" s="222">
        <v>2.0833333333333332E-2</v>
      </c>
      <c r="D78" s="222">
        <v>0.66666666666666663</v>
      </c>
      <c r="E78" s="116">
        <f t="shared" si="23"/>
        <v>0.29166666666666663</v>
      </c>
      <c r="F78" s="207">
        <v>0</v>
      </c>
      <c r="G78" s="1"/>
      <c r="H78" s="7">
        <v>43637</v>
      </c>
      <c r="I78" s="222">
        <v>0.35416666666666669</v>
      </c>
      <c r="J78" s="222">
        <v>2.0833333333333332E-2</v>
      </c>
      <c r="K78" s="222">
        <v>0.66666666666666663</v>
      </c>
      <c r="L78" s="116">
        <f t="shared" si="24"/>
        <v>0.29166666666666663</v>
      </c>
      <c r="M78" s="207">
        <v>0</v>
      </c>
      <c r="N78" s="1"/>
      <c r="O78" s="59">
        <v>43759</v>
      </c>
      <c r="P78" s="97"/>
      <c r="Q78" s="98"/>
      <c r="R78" s="98"/>
      <c r="S78" s="99">
        <f>SUM(S72:S77)</f>
        <v>1.458333333333333</v>
      </c>
      <c r="T78" s="211">
        <v>0</v>
      </c>
      <c r="U78" s="206" t="e">
        <f>IF(S78&gt;#REF!,S78-#REF!,0)</f>
        <v>#REF!</v>
      </c>
    </row>
    <row r="79" spans="1:21" x14ac:dyDescent="0.2">
      <c r="A79" s="7">
        <v>43518</v>
      </c>
      <c r="B79" s="222">
        <v>0.35416666666666669</v>
      </c>
      <c r="C79" s="222">
        <v>2.0833333333333332E-2</v>
      </c>
      <c r="D79" s="222">
        <v>0.66666666666666663</v>
      </c>
      <c r="E79" s="116">
        <f t="shared" si="23"/>
        <v>0.29166666666666663</v>
      </c>
      <c r="F79" s="207">
        <v>0</v>
      </c>
      <c r="G79" s="1"/>
      <c r="H79" s="7">
        <v>43638</v>
      </c>
      <c r="I79" s="222">
        <v>0.35416666666666669</v>
      </c>
      <c r="J79" s="222">
        <v>2.0833333333333332E-2</v>
      </c>
      <c r="K79" s="222">
        <v>0.66666666666666663</v>
      </c>
      <c r="L79" s="116">
        <f t="shared" si="24"/>
        <v>0.29166666666666663</v>
      </c>
      <c r="M79" s="207">
        <v>0</v>
      </c>
      <c r="N79" s="1"/>
      <c r="O79" s="59">
        <v>43760</v>
      </c>
      <c r="P79" s="222">
        <v>0.35416666666666669</v>
      </c>
      <c r="Q79" s="222">
        <v>2.0833333333333332E-2</v>
      </c>
      <c r="R79" s="222">
        <v>0.66666666666666663</v>
      </c>
      <c r="S79" s="116">
        <f t="shared" ref="S79:S83" si="25">SUM(R79-P79-Q79)</f>
        <v>0.29166666666666663</v>
      </c>
      <c r="T79" s="207">
        <v>0</v>
      </c>
      <c r="U79" s="1"/>
    </row>
    <row r="80" spans="1:21" x14ac:dyDescent="0.2">
      <c r="A80" s="7">
        <v>43519</v>
      </c>
      <c r="B80" s="222">
        <v>0.35416666666666669</v>
      </c>
      <c r="C80" s="222">
        <v>2.0833333333333332E-2</v>
      </c>
      <c r="D80" s="222">
        <v>0.66666666666666663</v>
      </c>
      <c r="E80" s="116">
        <f t="shared" si="23"/>
        <v>0.29166666666666663</v>
      </c>
      <c r="F80" s="207">
        <v>0</v>
      </c>
      <c r="G80" s="1"/>
      <c r="H80" s="7">
        <v>43639</v>
      </c>
      <c r="I80" s="45"/>
      <c r="J80" s="45"/>
      <c r="K80" s="45"/>
      <c r="L80" s="85"/>
      <c r="M80" s="18"/>
      <c r="N80" s="153" t="s">
        <v>697</v>
      </c>
      <c r="O80" s="59">
        <v>43761</v>
      </c>
      <c r="P80" s="222">
        <v>0.35416666666666669</v>
      </c>
      <c r="Q80" s="222">
        <v>2.0833333333333332E-2</v>
      </c>
      <c r="R80" s="222">
        <v>0.66666666666666663</v>
      </c>
      <c r="S80" s="116">
        <f t="shared" si="25"/>
        <v>0.29166666666666663</v>
      </c>
      <c r="T80" s="207">
        <v>0</v>
      </c>
      <c r="U80" s="1"/>
    </row>
    <row r="81" spans="1:21" x14ac:dyDescent="0.2">
      <c r="A81" s="7">
        <v>43520</v>
      </c>
      <c r="B81" s="45"/>
      <c r="C81" s="45"/>
      <c r="D81" s="45"/>
      <c r="E81" s="85"/>
      <c r="F81" s="18"/>
      <c r="G81" s="103"/>
      <c r="H81" s="7">
        <v>43640</v>
      </c>
      <c r="I81" s="97"/>
      <c r="J81" s="98"/>
      <c r="K81" s="98"/>
      <c r="L81" s="255">
        <f>SUM(L75:L80)</f>
        <v>1.375</v>
      </c>
      <c r="M81" s="211">
        <v>0</v>
      </c>
      <c r="N81" s="206" t="e">
        <f>IF(L81&gt;#REF!,L81-#REF!,0)</f>
        <v>#REF!</v>
      </c>
      <c r="O81" s="59">
        <v>43762</v>
      </c>
      <c r="P81" s="222">
        <v>0.35416666666666669</v>
      </c>
      <c r="Q81" s="222">
        <v>2.0833333333333332E-2</v>
      </c>
      <c r="R81" s="222">
        <v>0.66666666666666663</v>
      </c>
      <c r="S81" s="116">
        <f t="shared" si="25"/>
        <v>0.29166666666666663</v>
      </c>
      <c r="T81" s="207">
        <v>0</v>
      </c>
      <c r="U81" s="1"/>
    </row>
    <row r="82" spans="1:21" x14ac:dyDescent="0.2">
      <c r="A82" s="59">
        <v>43521</v>
      </c>
      <c r="B82" s="97"/>
      <c r="C82" s="98"/>
      <c r="D82" s="98"/>
      <c r="E82" s="99">
        <f>SUM(E76:E81)</f>
        <v>1.458333333333333</v>
      </c>
      <c r="F82" s="211">
        <v>0</v>
      </c>
      <c r="G82" s="206" t="e">
        <f>IF(E82&gt;#REF!,E82-#REF!,0)</f>
        <v>#REF!</v>
      </c>
      <c r="H82" s="7">
        <v>43641</v>
      </c>
      <c r="I82" s="222">
        <v>0.35416666666666669</v>
      </c>
      <c r="J82" s="222">
        <v>2.0833333333333332E-2</v>
      </c>
      <c r="K82" s="222">
        <v>0.66666666666666663</v>
      </c>
      <c r="L82" s="116">
        <f t="shared" ref="L82:L86" si="26">SUM(K82-I82-J82)</f>
        <v>0.29166666666666663</v>
      </c>
      <c r="M82" s="207">
        <v>0</v>
      </c>
      <c r="N82" s="1"/>
      <c r="O82" s="59">
        <v>43763</v>
      </c>
      <c r="P82" s="222">
        <v>0.35416666666666669</v>
      </c>
      <c r="Q82" s="222">
        <v>2.0833333333333332E-2</v>
      </c>
      <c r="R82" s="222">
        <v>0.66666666666666663</v>
      </c>
      <c r="S82" s="116">
        <f t="shared" si="25"/>
        <v>0.29166666666666663</v>
      </c>
      <c r="T82" s="207">
        <v>0</v>
      </c>
      <c r="U82" s="1"/>
    </row>
    <row r="83" spans="1:21" x14ac:dyDescent="0.2">
      <c r="A83" s="7">
        <v>43522</v>
      </c>
      <c r="B83" s="222">
        <v>0.35416666666666669</v>
      </c>
      <c r="C83" s="222">
        <v>2.0833333333333332E-2</v>
      </c>
      <c r="D83" s="222">
        <v>0.66666666666666663</v>
      </c>
      <c r="E83" s="116">
        <f t="shared" ref="E83:E84" si="27">SUM(D83-B83-C83)</f>
        <v>0.29166666666666663</v>
      </c>
      <c r="F83" s="207">
        <v>0</v>
      </c>
      <c r="G83" s="1"/>
      <c r="H83" s="7">
        <v>43642</v>
      </c>
      <c r="I83" s="222">
        <v>0.35416666666666669</v>
      </c>
      <c r="J83" s="222">
        <v>2.0833333333333332E-2</v>
      </c>
      <c r="K83" s="222">
        <v>0.66666666666666663</v>
      </c>
      <c r="L83" s="116">
        <f t="shared" si="26"/>
        <v>0.29166666666666663</v>
      </c>
      <c r="M83" s="207">
        <v>0</v>
      </c>
      <c r="N83" s="1"/>
      <c r="O83" s="59">
        <v>43764</v>
      </c>
      <c r="P83" s="222">
        <v>0.35416666666666669</v>
      </c>
      <c r="Q83" s="222">
        <v>2.0833333333333332E-2</v>
      </c>
      <c r="R83" s="222">
        <v>0.66666666666666663</v>
      </c>
      <c r="S83" s="116">
        <f t="shared" si="25"/>
        <v>0.29166666666666663</v>
      </c>
      <c r="T83" s="207">
        <v>0</v>
      </c>
      <c r="U83" s="1"/>
    </row>
    <row r="84" spans="1:21" x14ac:dyDescent="0.2">
      <c r="A84" s="7">
        <v>43523</v>
      </c>
      <c r="B84" s="222">
        <v>0.35416666666666669</v>
      </c>
      <c r="C84" s="222">
        <v>2.0833333333333332E-2</v>
      </c>
      <c r="D84" s="222">
        <v>0.66666666666666663</v>
      </c>
      <c r="E84" s="116">
        <f t="shared" si="27"/>
        <v>0.29166666666666663</v>
      </c>
      <c r="F84" s="207">
        <v>0</v>
      </c>
      <c r="G84" s="1"/>
      <c r="H84" s="7">
        <v>43643</v>
      </c>
      <c r="I84" s="222">
        <v>0.35416666666666669</v>
      </c>
      <c r="J84" s="222">
        <v>2.0833333333333332E-2</v>
      </c>
      <c r="K84" s="222">
        <v>0.66666666666666663</v>
      </c>
      <c r="L84" s="116">
        <f t="shared" si="26"/>
        <v>0.29166666666666663</v>
      </c>
      <c r="M84" s="207">
        <v>0</v>
      </c>
      <c r="N84" s="1"/>
      <c r="O84" s="59">
        <v>43765</v>
      </c>
      <c r="P84" s="45"/>
      <c r="Q84" s="45"/>
      <c r="R84" s="45"/>
      <c r="S84" s="85"/>
      <c r="T84" s="18"/>
      <c r="U84" s="103"/>
    </row>
    <row r="85" spans="1:21" x14ac:dyDescent="0.2">
      <c r="A85" s="7"/>
      <c r="B85" s="8"/>
      <c r="C85" s="8"/>
      <c r="D85" s="8"/>
      <c r="E85" s="85"/>
      <c r="F85" s="43"/>
      <c r="G85" s="1"/>
      <c r="H85" s="7">
        <v>43644</v>
      </c>
      <c r="I85" s="222">
        <v>0.35416666666666669</v>
      </c>
      <c r="J85" s="222">
        <v>2.0833333333333332E-2</v>
      </c>
      <c r="K85" s="222">
        <v>0.66666666666666663</v>
      </c>
      <c r="L85" s="116">
        <f t="shared" si="26"/>
        <v>0.29166666666666663</v>
      </c>
      <c r="M85" s="207">
        <v>0</v>
      </c>
      <c r="N85" s="1"/>
      <c r="O85" s="59">
        <v>43766</v>
      </c>
      <c r="P85" s="97"/>
      <c r="Q85" s="98"/>
      <c r="R85" s="98"/>
      <c r="S85" s="99">
        <f>SUM(S79:S84)</f>
        <v>1.458333333333333</v>
      </c>
      <c r="T85" s="211">
        <v>0</v>
      </c>
      <c r="U85" s="206" t="e">
        <f>IF(S85&gt;#REF!,S85-#REF!,0)</f>
        <v>#REF!</v>
      </c>
    </row>
    <row r="86" spans="1:21" x14ac:dyDescent="0.2">
      <c r="A86" s="7"/>
      <c r="B86" s="8"/>
      <c r="C86" s="8"/>
      <c r="D86" s="8"/>
      <c r="E86" s="85"/>
      <c r="F86" s="43"/>
      <c r="G86" s="1"/>
      <c r="H86" s="7">
        <v>43645</v>
      </c>
      <c r="I86" s="222">
        <v>0.35416666666666669</v>
      </c>
      <c r="J86" s="222">
        <v>2.0833333333333332E-2</v>
      </c>
      <c r="K86" s="222">
        <v>0.66666666666666663</v>
      </c>
      <c r="L86" s="116">
        <f t="shared" si="26"/>
        <v>0.29166666666666663</v>
      </c>
      <c r="M86" s="207">
        <v>0</v>
      </c>
      <c r="N86" s="1"/>
      <c r="O86" s="59">
        <v>43767</v>
      </c>
      <c r="P86" s="222">
        <v>0.35416666666666669</v>
      </c>
      <c r="Q86" s="222">
        <v>2.0833333333333332E-2</v>
      </c>
      <c r="R86" s="222">
        <v>0.66666666666666663</v>
      </c>
      <c r="S86" s="116">
        <f t="shared" ref="S86:S87" si="28">SUM(R86-P86-Q86)</f>
        <v>0.29166666666666663</v>
      </c>
      <c r="T86" s="207">
        <v>0</v>
      </c>
      <c r="U86" s="1"/>
    </row>
    <row r="87" spans="1:21" x14ac:dyDescent="0.2">
      <c r="A87" s="7"/>
      <c r="B87" s="8"/>
      <c r="C87" s="8"/>
      <c r="D87" s="8"/>
      <c r="E87" s="85"/>
      <c r="F87" s="43"/>
      <c r="G87" s="1"/>
      <c r="H87" s="7"/>
      <c r="I87" s="8"/>
      <c r="J87" s="8"/>
      <c r="K87" s="8"/>
      <c r="L87" s="85"/>
      <c r="M87" s="43"/>
      <c r="N87" s="1"/>
      <c r="O87" s="59">
        <v>43768</v>
      </c>
      <c r="P87" s="222">
        <v>0.35416666666666669</v>
      </c>
      <c r="Q87" s="222">
        <v>2.0833333333333332E-2</v>
      </c>
      <c r="R87" s="222">
        <v>0.66666666666666663</v>
      </c>
      <c r="S87" s="116">
        <f t="shared" si="28"/>
        <v>0.29166666666666663</v>
      </c>
      <c r="T87" s="207">
        <v>0</v>
      </c>
      <c r="U87" s="1"/>
    </row>
    <row r="88" spans="1:21" x14ac:dyDescent="0.2">
      <c r="A88" s="7"/>
      <c r="B88" s="8"/>
      <c r="C88" s="8"/>
      <c r="D88" s="8"/>
      <c r="E88" s="85"/>
      <c r="F88" s="43"/>
      <c r="G88" s="1"/>
      <c r="H88" s="7"/>
      <c r="I88" s="8"/>
      <c r="J88" s="8"/>
      <c r="K88" s="8"/>
      <c r="L88" s="85"/>
      <c r="M88" s="43"/>
      <c r="N88" s="1"/>
      <c r="O88" s="7"/>
      <c r="P88" s="8"/>
      <c r="Q88" s="8"/>
      <c r="R88" s="8"/>
      <c r="S88" s="85"/>
      <c r="T88" s="43"/>
      <c r="U88" s="1"/>
    </row>
    <row r="89" spans="1:21" x14ac:dyDescent="0.2">
      <c r="A89" s="7"/>
      <c r="B89" s="8"/>
      <c r="C89" s="8"/>
      <c r="D89" s="8"/>
      <c r="E89" s="85"/>
      <c r="F89" s="43"/>
      <c r="G89" s="1"/>
      <c r="H89" s="7"/>
      <c r="I89" s="8"/>
      <c r="J89" s="8"/>
      <c r="K89" s="8"/>
      <c r="L89" s="85"/>
      <c r="M89" s="43"/>
      <c r="N89" s="1"/>
      <c r="O89" s="7"/>
      <c r="P89" s="8"/>
      <c r="Q89" s="8"/>
      <c r="R89" s="8"/>
      <c r="S89" s="85"/>
      <c r="T89" s="43"/>
      <c r="U89" s="1"/>
    </row>
    <row r="90" spans="1:21" x14ac:dyDescent="0.2">
      <c r="A90" s="7"/>
      <c r="B90" s="8"/>
      <c r="C90" s="8"/>
      <c r="D90" s="8"/>
      <c r="E90" s="85"/>
      <c r="F90" s="43"/>
      <c r="G90" s="1"/>
      <c r="H90" s="7"/>
      <c r="I90" s="8"/>
      <c r="J90" s="8"/>
      <c r="K90" s="8"/>
      <c r="L90" s="85"/>
      <c r="M90" s="43"/>
      <c r="N90" s="1"/>
      <c r="O90" s="7"/>
      <c r="P90" s="8"/>
      <c r="Q90" s="8"/>
      <c r="R90" s="8"/>
      <c r="S90" s="85"/>
      <c r="T90" s="43"/>
      <c r="U90" s="1"/>
    </row>
    <row r="91" spans="1:21" x14ac:dyDescent="0.2">
      <c r="A91" s="7"/>
      <c r="B91" s="8"/>
      <c r="C91" s="8"/>
      <c r="D91" s="8"/>
      <c r="E91" s="85"/>
      <c r="F91" s="43"/>
      <c r="G91" s="1"/>
      <c r="H91" s="7"/>
      <c r="I91" s="8"/>
      <c r="J91" s="8"/>
      <c r="K91" s="8"/>
      <c r="L91" s="85"/>
      <c r="M91" s="43"/>
      <c r="N91" s="1"/>
      <c r="O91" s="7"/>
      <c r="P91" s="8"/>
      <c r="Q91" s="8"/>
      <c r="R91" s="8"/>
      <c r="S91" s="85"/>
      <c r="T91" s="43"/>
      <c r="U91" s="1"/>
    </row>
    <row r="92" spans="1:21" x14ac:dyDescent="0.2">
      <c r="A92" s="7"/>
      <c r="B92" s="8"/>
      <c r="C92" s="8"/>
      <c r="D92" s="8"/>
      <c r="E92" s="85"/>
      <c r="F92" s="43"/>
      <c r="G92" s="1"/>
      <c r="H92" s="7"/>
      <c r="I92" s="8"/>
      <c r="J92" s="8"/>
      <c r="K92" s="8"/>
      <c r="L92" s="85"/>
      <c r="M92" s="43"/>
      <c r="N92" s="1"/>
      <c r="O92" s="7"/>
      <c r="P92" s="8"/>
      <c r="Q92" s="8"/>
      <c r="R92" s="8"/>
      <c r="S92" s="85"/>
      <c r="T92" s="43"/>
      <c r="U92" s="1"/>
    </row>
    <row r="93" spans="1:21" x14ac:dyDescent="0.2">
      <c r="A93" s="7"/>
      <c r="B93" s="8"/>
      <c r="C93" s="8"/>
      <c r="D93" s="8"/>
      <c r="E93" s="85"/>
      <c r="F93" s="43"/>
      <c r="G93" s="1"/>
      <c r="H93" s="7"/>
      <c r="I93" s="8"/>
      <c r="J93" s="8"/>
      <c r="K93" s="8"/>
      <c r="L93" s="85"/>
      <c r="M93" s="43"/>
      <c r="N93" s="1"/>
      <c r="O93" s="7"/>
      <c r="P93" s="8"/>
      <c r="Q93" s="8"/>
      <c r="R93" s="8"/>
      <c r="S93" s="85"/>
      <c r="T93" s="43"/>
      <c r="U93" s="1"/>
    </row>
    <row r="94" spans="1:21" x14ac:dyDescent="0.2">
      <c r="A94" s="7"/>
      <c r="B94" s="8"/>
      <c r="C94" s="8"/>
      <c r="D94" s="8"/>
      <c r="E94" s="85"/>
      <c r="F94" s="43"/>
      <c r="G94" s="1"/>
      <c r="H94" s="7"/>
      <c r="I94" s="8"/>
      <c r="J94" s="8"/>
      <c r="K94" s="8"/>
      <c r="L94" s="85"/>
      <c r="M94" s="43"/>
      <c r="N94" s="1"/>
      <c r="O94" s="7"/>
      <c r="P94" s="8"/>
      <c r="Q94" s="8"/>
      <c r="R94" s="8"/>
      <c r="S94" s="85"/>
      <c r="T94" s="43"/>
      <c r="U94" s="1"/>
    </row>
    <row r="95" spans="1:21" x14ac:dyDescent="0.2">
      <c r="A95" s="7"/>
      <c r="B95" s="8"/>
      <c r="C95" s="8"/>
      <c r="D95" s="8"/>
      <c r="E95" s="85"/>
      <c r="F95" s="43"/>
      <c r="G95" s="1"/>
      <c r="H95" s="7"/>
      <c r="I95" s="8"/>
      <c r="J95" s="8"/>
      <c r="K95" s="8"/>
      <c r="L95" s="85"/>
      <c r="M95" s="43"/>
      <c r="N95" s="1"/>
      <c r="O95" s="7"/>
      <c r="P95" s="8"/>
      <c r="Q95" s="8"/>
      <c r="R95" s="8"/>
      <c r="S95" s="85"/>
      <c r="T95" s="43"/>
      <c r="U95" s="1"/>
    </row>
    <row r="96" spans="1:21" x14ac:dyDescent="0.2">
      <c r="A96" s="7"/>
      <c r="B96" s="8"/>
      <c r="C96" s="8"/>
      <c r="D96" s="8"/>
      <c r="E96" s="85"/>
      <c r="F96" s="43"/>
      <c r="G96" s="1"/>
      <c r="H96" s="7"/>
      <c r="I96" s="8"/>
      <c r="J96" s="8"/>
      <c r="K96" s="8"/>
      <c r="L96" s="85"/>
      <c r="M96" s="43"/>
      <c r="N96" s="1"/>
      <c r="O96" s="7"/>
      <c r="P96" s="8"/>
      <c r="Q96" s="8"/>
      <c r="R96" s="8"/>
      <c r="S96" s="85"/>
      <c r="T96" s="43"/>
      <c r="U96" s="1"/>
    </row>
    <row r="97" spans="1:21" x14ac:dyDescent="0.2">
      <c r="A97" s="7"/>
      <c r="B97" s="8"/>
      <c r="C97" s="8"/>
      <c r="D97" s="8"/>
      <c r="E97" s="85"/>
      <c r="F97" s="43"/>
      <c r="G97" s="1"/>
      <c r="H97" s="7"/>
      <c r="I97" s="8"/>
      <c r="J97" s="8"/>
      <c r="K97" s="8"/>
      <c r="L97" s="85"/>
      <c r="M97" s="43"/>
      <c r="N97" s="1"/>
      <c r="O97" s="7"/>
      <c r="P97" s="8"/>
      <c r="Q97" s="8"/>
      <c r="R97" s="8"/>
      <c r="S97" s="85"/>
      <c r="T97" s="43"/>
      <c r="U97" s="1"/>
    </row>
    <row r="98" spans="1:21" x14ac:dyDescent="0.2">
      <c r="A98" s="7"/>
      <c r="B98" s="8"/>
      <c r="C98" s="8"/>
      <c r="D98" s="8"/>
      <c r="E98" s="85"/>
      <c r="F98" s="43"/>
      <c r="G98" s="1"/>
      <c r="H98" s="7"/>
      <c r="I98" s="8"/>
      <c r="J98" s="8"/>
      <c r="K98" s="8"/>
      <c r="L98" s="85"/>
      <c r="M98" s="43"/>
      <c r="N98" s="1"/>
      <c r="O98" s="7"/>
      <c r="P98" s="8"/>
      <c r="Q98" s="8"/>
      <c r="R98" s="8"/>
      <c r="S98" s="85"/>
      <c r="T98" s="43"/>
      <c r="U98" s="1"/>
    </row>
    <row r="99" spans="1:21" x14ac:dyDescent="0.2">
      <c r="A99" s="7"/>
      <c r="B99" s="8"/>
      <c r="C99" s="8"/>
      <c r="D99" s="8"/>
      <c r="E99" s="85"/>
      <c r="F99" s="43"/>
      <c r="G99" s="1"/>
      <c r="H99" s="7"/>
      <c r="I99" s="8"/>
      <c r="J99" s="8"/>
      <c r="K99" s="8"/>
      <c r="L99" s="85"/>
      <c r="M99" s="43"/>
      <c r="N99" s="1"/>
      <c r="O99" s="7"/>
      <c r="P99" s="8"/>
      <c r="Q99" s="8"/>
      <c r="R99" s="8"/>
      <c r="S99" s="85"/>
      <c r="T99" s="43"/>
      <c r="U99" s="1"/>
    </row>
    <row r="100" spans="1:21" x14ac:dyDescent="0.2">
      <c r="A100" s="7"/>
      <c r="B100" s="8"/>
      <c r="C100" s="8"/>
      <c r="D100" s="8"/>
      <c r="E100" s="85"/>
      <c r="F100" s="43"/>
      <c r="G100" s="1"/>
      <c r="H100" s="7"/>
      <c r="I100" s="8"/>
      <c r="J100" s="8"/>
      <c r="K100" s="8"/>
      <c r="L100" s="85"/>
      <c r="M100" s="43"/>
      <c r="N100" s="1"/>
      <c r="O100" s="7"/>
      <c r="P100" s="8"/>
      <c r="Q100" s="8"/>
      <c r="R100" s="8"/>
      <c r="S100" s="85"/>
      <c r="T100" s="43"/>
      <c r="U100" s="1"/>
    </row>
    <row r="101" spans="1:21" x14ac:dyDescent="0.2">
      <c r="A101" s="7"/>
      <c r="B101" s="8"/>
      <c r="C101" s="8"/>
      <c r="D101" s="8"/>
      <c r="E101" s="85"/>
      <c r="F101" s="44"/>
      <c r="G101" s="29"/>
      <c r="H101" s="7"/>
      <c r="I101" s="8"/>
      <c r="J101" s="8"/>
      <c r="K101" s="8"/>
      <c r="L101" s="85"/>
      <c r="M101" s="44"/>
      <c r="N101" s="29"/>
      <c r="O101" s="7"/>
      <c r="P101" s="8"/>
      <c r="Q101" s="8"/>
      <c r="R101" s="8"/>
      <c r="S101" s="85"/>
      <c r="T101" s="44"/>
      <c r="U101" s="29"/>
    </row>
    <row r="102" spans="1:21" x14ac:dyDescent="0.2">
      <c r="A102" s="7"/>
      <c r="B102" s="8"/>
      <c r="C102" s="8"/>
      <c r="D102" s="8"/>
      <c r="E102" s="85"/>
      <c r="F102" s="43"/>
      <c r="G102" s="1"/>
      <c r="H102" s="7"/>
      <c r="I102" s="8"/>
      <c r="J102" s="8"/>
      <c r="K102" s="8"/>
      <c r="L102" s="85"/>
      <c r="M102" s="43"/>
      <c r="N102" s="1"/>
      <c r="O102" s="7"/>
      <c r="P102" s="8"/>
      <c r="Q102" s="8"/>
      <c r="R102" s="8"/>
      <c r="S102" s="85"/>
      <c r="T102" s="43"/>
      <c r="U102" s="1"/>
    </row>
    <row r="103" spans="1:21" x14ac:dyDescent="0.2">
      <c r="A103" s="7"/>
      <c r="B103" s="8"/>
      <c r="C103" s="8"/>
      <c r="D103" s="8"/>
      <c r="E103" s="85"/>
      <c r="F103" s="43"/>
      <c r="G103" s="1"/>
      <c r="H103" s="7"/>
      <c r="I103" s="8"/>
      <c r="J103" s="8"/>
      <c r="K103" s="8"/>
      <c r="L103" s="85"/>
      <c r="M103" s="43"/>
      <c r="N103" s="1"/>
      <c r="O103" s="7"/>
      <c r="P103" s="8"/>
      <c r="Q103" s="8"/>
      <c r="R103" s="8"/>
      <c r="S103" s="85"/>
      <c r="T103" s="43"/>
      <c r="U103" s="1"/>
    </row>
    <row r="104" spans="1:21" x14ac:dyDescent="0.2">
      <c r="A104" s="7"/>
      <c r="B104" s="8"/>
      <c r="C104" s="8"/>
      <c r="D104" s="8"/>
      <c r="E104" s="85"/>
      <c r="F104" s="43"/>
      <c r="G104" s="1"/>
      <c r="H104" s="7"/>
      <c r="I104" s="8"/>
      <c r="J104" s="8"/>
      <c r="K104" s="8"/>
      <c r="L104" s="85"/>
      <c r="M104" s="43"/>
      <c r="N104" s="1"/>
      <c r="O104" s="7"/>
      <c r="P104" s="8"/>
      <c r="Q104" s="8"/>
      <c r="R104" s="8"/>
      <c r="S104" s="85"/>
      <c r="T104" s="43"/>
      <c r="U104" s="1"/>
    </row>
    <row r="105" spans="1:21" x14ac:dyDescent="0.2">
      <c r="A105" s="7"/>
      <c r="B105" s="8"/>
      <c r="C105" s="8"/>
      <c r="D105" s="8"/>
      <c r="E105" s="85"/>
      <c r="F105" s="43"/>
      <c r="G105" s="1"/>
      <c r="H105" s="7"/>
      <c r="I105" s="8"/>
      <c r="J105" s="8"/>
      <c r="K105" s="8"/>
      <c r="L105" s="85"/>
      <c r="M105" s="43"/>
      <c r="N105" s="1"/>
      <c r="O105" s="7"/>
      <c r="P105" s="8"/>
      <c r="Q105" s="8"/>
      <c r="R105" s="8"/>
      <c r="S105" s="85"/>
      <c r="T105" s="43"/>
      <c r="U105" s="1"/>
    </row>
    <row r="106" spans="1:21" x14ac:dyDescent="0.2">
      <c r="A106" s="7"/>
      <c r="B106" s="8"/>
      <c r="C106" s="8"/>
      <c r="D106" s="8"/>
      <c r="E106" s="85"/>
      <c r="F106" s="43"/>
      <c r="G106" s="1"/>
      <c r="H106" s="7"/>
      <c r="I106" s="8"/>
      <c r="J106" s="8"/>
      <c r="K106" s="8"/>
      <c r="L106" s="85"/>
      <c r="M106" s="43"/>
      <c r="N106" s="1"/>
      <c r="O106" s="7"/>
      <c r="P106" s="8"/>
      <c r="Q106" s="8"/>
      <c r="R106" s="8"/>
      <c r="S106" s="85"/>
      <c r="T106" s="43"/>
      <c r="U106" s="1"/>
    </row>
    <row r="107" spans="1:21" x14ac:dyDescent="0.2">
      <c r="A107" s="7"/>
      <c r="B107" s="8"/>
      <c r="C107" s="8"/>
      <c r="D107" s="8"/>
      <c r="E107" s="85"/>
      <c r="F107" s="43"/>
      <c r="G107" s="1"/>
      <c r="H107" s="7"/>
      <c r="I107" s="8"/>
      <c r="J107" s="8"/>
      <c r="K107" s="8"/>
      <c r="L107" s="85"/>
      <c r="M107" s="43"/>
      <c r="N107" s="1"/>
      <c r="O107" s="7"/>
      <c r="P107" s="8"/>
      <c r="Q107" s="8"/>
      <c r="R107" s="8"/>
      <c r="S107" s="85"/>
      <c r="T107" s="43"/>
      <c r="U107" s="1"/>
    </row>
    <row r="108" spans="1:21" ht="13.5" thickBot="1" x14ac:dyDescent="0.25">
      <c r="A108" s="7"/>
      <c r="B108" s="8"/>
      <c r="C108" s="8"/>
      <c r="D108" s="8"/>
      <c r="E108" s="85"/>
      <c r="F108" s="43"/>
      <c r="G108" s="1"/>
      <c r="H108" s="7"/>
      <c r="I108" s="8"/>
      <c r="J108" s="8"/>
      <c r="K108" s="8"/>
      <c r="L108" s="85"/>
      <c r="M108" s="43"/>
      <c r="N108" s="1"/>
      <c r="O108" s="7"/>
      <c r="P108" s="8"/>
      <c r="Q108" s="8"/>
      <c r="R108" s="8"/>
      <c r="S108" s="85"/>
      <c r="T108" s="43"/>
      <c r="U108" s="1"/>
    </row>
    <row r="109" spans="1:21" ht="13.5" thickBot="1" x14ac:dyDescent="0.25">
      <c r="A109" s="17" t="s">
        <v>46</v>
      </c>
      <c r="B109" s="15" t="s">
        <v>47</v>
      </c>
      <c r="C109" s="15"/>
      <c r="D109" s="15"/>
      <c r="E109" s="15"/>
      <c r="F109" s="53" t="s">
        <v>115</v>
      </c>
      <c r="G109" s="16" t="s">
        <v>70</v>
      </c>
      <c r="H109" s="17" t="s">
        <v>46</v>
      </c>
      <c r="I109" s="15" t="s">
        <v>47</v>
      </c>
      <c r="J109" s="15"/>
      <c r="K109" s="15"/>
      <c r="L109" s="15"/>
      <c r="M109" s="53" t="s">
        <v>119</v>
      </c>
      <c r="N109" s="16" t="s">
        <v>70</v>
      </c>
      <c r="O109" s="17" t="s">
        <v>46</v>
      </c>
      <c r="P109" s="15" t="s">
        <v>47</v>
      </c>
      <c r="Q109" s="15"/>
      <c r="R109" s="15"/>
      <c r="S109" s="15"/>
      <c r="T109" s="53" t="s">
        <v>123</v>
      </c>
      <c r="U109" s="16" t="s">
        <v>70</v>
      </c>
    </row>
    <row r="110" spans="1:21" x14ac:dyDescent="0.2">
      <c r="A110" s="3" t="s">
        <v>18</v>
      </c>
      <c r="B110" s="4" t="s">
        <v>19</v>
      </c>
      <c r="C110" s="4" t="s">
        <v>21</v>
      </c>
      <c r="D110" s="4" t="s">
        <v>20</v>
      </c>
      <c r="E110" s="5" t="s">
        <v>43</v>
      </c>
      <c r="F110" s="5" t="s">
        <v>22</v>
      </c>
      <c r="G110" s="6" t="s">
        <v>30</v>
      </c>
      <c r="H110" s="3" t="s">
        <v>18</v>
      </c>
      <c r="I110" s="4" t="s">
        <v>19</v>
      </c>
      <c r="J110" s="4" t="s">
        <v>21</v>
      </c>
      <c r="K110" s="4" t="s">
        <v>20</v>
      </c>
      <c r="L110" s="5" t="s">
        <v>43</v>
      </c>
      <c r="M110" s="5" t="s">
        <v>22</v>
      </c>
      <c r="N110" s="6" t="s">
        <v>30</v>
      </c>
      <c r="O110" s="3" t="s">
        <v>18</v>
      </c>
      <c r="P110" s="4" t="s">
        <v>19</v>
      </c>
      <c r="Q110" s="4" t="s">
        <v>21</v>
      </c>
      <c r="R110" s="4" t="s">
        <v>20</v>
      </c>
      <c r="S110" s="5" t="s">
        <v>43</v>
      </c>
      <c r="T110" s="5" t="s">
        <v>22</v>
      </c>
      <c r="U110" s="6" t="s">
        <v>30</v>
      </c>
    </row>
    <row r="111" spans="1:21" x14ac:dyDescent="0.2">
      <c r="A111" s="7">
        <v>43524</v>
      </c>
      <c r="B111" s="222">
        <v>0.35416666666666669</v>
      </c>
      <c r="C111" s="222">
        <v>2.0833333333333332E-2</v>
      </c>
      <c r="D111" s="222">
        <v>0.66666666666666663</v>
      </c>
      <c r="E111" s="116">
        <f t="shared" ref="E111:E113" si="29">SUM(D111-B111-C111)</f>
        <v>0.29166666666666663</v>
      </c>
      <c r="F111" s="207">
        <v>0</v>
      </c>
      <c r="G111" s="1"/>
      <c r="H111" s="7">
        <v>43646</v>
      </c>
      <c r="I111" s="45"/>
      <c r="J111" s="45"/>
      <c r="K111" s="45"/>
      <c r="L111" s="85"/>
      <c r="M111" s="18"/>
      <c r="N111" s="103"/>
      <c r="O111" s="59">
        <v>43769</v>
      </c>
      <c r="P111" s="75"/>
      <c r="Q111" s="75"/>
      <c r="R111" s="75"/>
      <c r="S111" s="138"/>
      <c r="T111" s="76"/>
      <c r="U111" s="202" t="s">
        <v>685</v>
      </c>
    </row>
    <row r="112" spans="1:21" x14ac:dyDescent="0.2">
      <c r="A112" s="7">
        <v>43525</v>
      </c>
      <c r="B112" s="222">
        <v>0.35416666666666669</v>
      </c>
      <c r="C112" s="222">
        <v>2.0833333333333332E-2</v>
      </c>
      <c r="D112" s="222">
        <v>0.66666666666666663</v>
      </c>
      <c r="E112" s="116">
        <f t="shared" si="29"/>
        <v>0.29166666666666663</v>
      </c>
      <c r="F112" s="207">
        <v>0</v>
      </c>
      <c r="G112" s="1"/>
      <c r="H112" s="7">
        <v>43647</v>
      </c>
      <c r="I112" s="97"/>
      <c r="J112" s="98"/>
      <c r="K112" s="98"/>
      <c r="L112" s="99">
        <f>SUM(L82:L111)</f>
        <v>1.458333333333333</v>
      </c>
      <c r="M112" s="211">
        <v>0</v>
      </c>
      <c r="N112" s="206" t="e">
        <f>IF(L112&gt;#REF!,L112-#REF!,0)</f>
        <v>#REF!</v>
      </c>
      <c r="O112" s="59">
        <v>43770</v>
      </c>
      <c r="P112" s="222">
        <v>0.35416666666666669</v>
      </c>
      <c r="Q112" s="222">
        <v>2.0833333333333332E-2</v>
      </c>
      <c r="R112" s="222">
        <v>0.66666666666666663</v>
      </c>
      <c r="S112" s="116">
        <f t="shared" ref="S112:S113" si="30">SUM(R112-P112-Q112)</f>
        <v>0.29166666666666663</v>
      </c>
      <c r="T112" s="207">
        <v>0</v>
      </c>
      <c r="U112" s="1"/>
    </row>
    <row r="113" spans="1:21" x14ac:dyDescent="0.2">
      <c r="A113" s="7">
        <v>43526</v>
      </c>
      <c r="B113" s="222">
        <v>0.35416666666666669</v>
      </c>
      <c r="C113" s="222">
        <v>2.0833333333333332E-2</v>
      </c>
      <c r="D113" s="222">
        <v>0.66666666666666663</v>
      </c>
      <c r="E113" s="116">
        <f t="shared" si="29"/>
        <v>0.29166666666666663</v>
      </c>
      <c r="F113" s="207">
        <v>0</v>
      </c>
      <c r="G113" s="1"/>
      <c r="H113" s="7">
        <v>43648</v>
      </c>
      <c r="I113" s="222">
        <v>0.35416666666666669</v>
      </c>
      <c r="J113" s="222">
        <v>2.0833333333333332E-2</v>
      </c>
      <c r="K113" s="222">
        <v>0.66666666666666663</v>
      </c>
      <c r="L113" s="116">
        <f t="shared" ref="L113:L117" si="31">SUM(K113-I113-J113)</f>
        <v>0.29166666666666663</v>
      </c>
      <c r="M113" s="207">
        <v>0</v>
      </c>
      <c r="N113" s="1"/>
      <c r="O113" s="59">
        <v>43771</v>
      </c>
      <c r="P113" s="222">
        <v>0.35416666666666669</v>
      </c>
      <c r="Q113" s="222">
        <v>2.0833333333333332E-2</v>
      </c>
      <c r="R113" s="222">
        <v>0.66666666666666663</v>
      </c>
      <c r="S113" s="116">
        <f t="shared" si="30"/>
        <v>0.29166666666666663</v>
      </c>
      <c r="T113" s="207">
        <v>0</v>
      </c>
      <c r="U113" s="1"/>
    </row>
    <row r="114" spans="1:21" x14ac:dyDescent="0.2">
      <c r="A114" s="7">
        <v>43527</v>
      </c>
      <c r="B114" s="45"/>
      <c r="C114" s="45"/>
      <c r="D114" s="45"/>
      <c r="E114" s="85"/>
      <c r="F114" s="18"/>
      <c r="G114" s="103"/>
      <c r="H114" s="7">
        <v>43649</v>
      </c>
      <c r="I114" s="222">
        <v>0.35416666666666669</v>
      </c>
      <c r="J114" s="222">
        <v>2.0833333333333332E-2</v>
      </c>
      <c r="K114" s="222">
        <v>0.66666666666666663</v>
      </c>
      <c r="L114" s="116">
        <f t="shared" si="31"/>
        <v>0.29166666666666663</v>
      </c>
      <c r="M114" s="207">
        <v>0</v>
      </c>
      <c r="N114" s="1"/>
      <c r="O114" s="59">
        <v>43772</v>
      </c>
      <c r="P114" s="45"/>
      <c r="Q114" s="45"/>
      <c r="R114" s="45"/>
      <c r="S114" s="85"/>
      <c r="T114" s="18"/>
      <c r="U114" s="103"/>
    </row>
    <row r="115" spans="1:21" x14ac:dyDescent="0.2">
      <c r="A115" s="7">
        <v>43528</v>
      </c>
      <c r="B115" s="97"/>
      <c r="C115" s="98"/>
      <c r="D115" s="98"/>
      <c r="E115" s="99">
        <f>SUM(E83:E114)</f>
        <v>1.458333333333333</v>
      </c>
      <c r="F115" s="211">
        <v>0</v>
      </c>
      <c r="G115" s="206" t="e">
        <f>IF(E115&gt;#REF!,E115-#REF!,0)</f>
        <v>#REF!</v>
      </c>
      <c r="H115" s="7">
        <v>43650</v>
      </c>
      <c r="I115" s="222">
        <v>0.35416666666666669</v>
      </c>
      <c r="J115" s="222">
        <v>2.0833333333333332E-2</v>
      </c>
      <c r="K115" s="222">
        <v>0.66666666666666663</v>
      </c>
      <c r="L115" s="116">
        <f t="shared" si="31"/>
        <v>0.29166666666666663</v>
      </c>
      <c r="M115" s="207">
        <v>0</v>
      </c>
      <c r="N115" s="1"/>
      <c r="O115" s="59">
        <v>43773</v>
      </c>
      <c r="P115" s="97"/>
      <c r="Q115" s="98"/>
      <c r="R115" s="98"/>
      <c r="S115" s="99">
        <f>SUM(S86:S114)</f>
        <v>1.1666666666666665</v>
      </c>
      <c r="T115" s="211">
        <v>0</v>
      </c>
      <c r="U115" s="206" t="e">
        <f>IF(S115&gt;#REF!,S115-#REF!,0)</f>
        <v>#REF!</v>
      </c>
    </row>
    <row r="116" spans="1:21" x14ac:dyDescent="0.2">
      <c r="A116" s="7">
        <v>43529</v>
      </c>
      <c r="B116" s="222">
        <v>0.35416666666666669</v>
      </c>
      <c r="C116" s="222">
        <v>2.0833333333333332E-2</v>
      </c>
      <c r="D116" s="222">
        <v>0.66666666666666663</v>
      </c>
      <c r="E116" s="116">
        <f t="shared" ref="E116:E120" si="32">SUM(D116-B116-C116)</f>
        <v>0.29166666666666663</v>
      </c>
      <c r="F116" s="207">
        <v>0</v>
      </c>
      <c r="G116" s="1"/>
      <c r="H116" s="7">
        <v>43651</v>
      </c>
      <c r="I116" s="222">
        <v>0.35416666666666669</v>
      </c>
      <c r="J116" s="222">
        <v>2.0833333333333332E-2</v>
      </c>
      <c r="K116" s="222">
        <v>0.66666666666666663</v>
      </c>
      <c r="L116" s="116">
        <f t="shared" si="31"/>
        <v>0.29166666666666663</v>
      </c>
      <c r="M116" s="207">
        <v>0</v>
      </c>
      <c r="N116" s="1"/>
      <c r="O116" s="59">
        <v>43774</v>
      </c>
      <c r="P116" s="222">
        <v>0.35416666666666669</v>
      </c>
      <c r="Q116" s="222">
        <v>2.0833333333333332E-2</v>
      </c>
      <c r="R116" s="222">
        <v>0.66666666666666663</v>
      </c>
      <c r="S116" s="116">
        <f t="shared" ref="S116:S119" si="33">SUM(R116-P116-Q116)</f>
        <v>0.29166666666666663</v>
      </c>
      <c r="T116" s="207">
        <v>0</v>
      </c>
      <c r="U116" s="1"/>
    </row>
    <row r="117" spans="1:21" x14ac:dyDescent="0.2">
      <c r="A117" s="7">
        <v>43530</v>
      </c>
      <c r="B117" s="222">
        <v>0.35416666666666669</v>
      </c>
      <c r="C117" s="222">
        <v>2.0833333333333332E-2</v>
      </c>
      <c r="D117" s="222">
        <v>0.66666666666666663</v>
      </c>
      <c r="E117" s="116">
        <f t="shared" si="32"/>
        <v>0.29166666666666663</v>
      </c>
      <c r="F117" s="207">
        <v>0</v>
      </c>
      <c r="G117" s="1"/>
      <c r="H117" s="7">
        <v>43652</v>
      </c>
      <c r="I117" s="222">
        <v>0.35416666666666669</v>
      </c>
      <c r="J117" s="222">
        <v>2.0833333333333332E-2</v>
      </c>
      <c r="K117" s="222">
        <v>0.66666666666666663</v>
      </c>
      <c r="L117" s="116">
        <f t="shared" si="31"/>
        <v>0.29166666666666663</v>
      </c>
      <c r="M117" s="207">
        <v>0</v>
      </c>
      <c r="N117" s="1"/>
      <c r="O117" s="59">
        <v>43775</v>
      </c>
      <c r="P117" s="222">
        <v>0.35416666666666669</v>
      </c>
      <c r="Q117" s="222">
        <v>2.0833333333333332E-2</v>
      </c>
      <c r="R117" s="222">
        <v>0.66666666666666663</v>
      </c>
      <c r="S117" s="116">
        <f t="shared" si="33"/>
        <v>0.29166666666666663</v>
      </c>
      <c r="T117" s="207">
        <v>0</v>
      </c>
      <c r="U117" s="1"/>
    </row>
    <row r="118" spans="1:21" x14ac:dyDescent="0.2">
      <c r="A118" s="7">
        <v>43531</v>
      </c>
      <c r="B118" s="222">
        <v>0.35416666666666669</v>
      </c>
      <c r="C118" s="222">
        <v>2.0833333333333332E-2</v>
      </c>
      <c r="D118" s="222">
        <v>0.66666666666666663</v>
      </c>
      <c r="E118" s="116">
        <f t="shared" si="32"/>
        <v>0.29166666666666663</v>
      </c>
      <c r="F118" s="207">
        <v>0</v>
      </c>
      <c r="G118" s="1"/>
      <c r="H118" s="7">
        <v>43653</v>
      </c>
      <c r="I118" s="45"/>
      <c r="J118" s="45"/>
      <c r="K118" s="45"/>
      <c r="L118" s="85"/>
      <c r="M118" s="18"/>
      <c r="N118" s="103"/>
      <c r="O118" s="59">
        <v>43776</v>
      </c>
      <c r="P118" s="222">
        <v>0.35416666666666669</v>
      </c>
      <c r="Q118" s="222">
        <v>2.0833333333333332E-2</v>
      </c>
      <c r="R118" s="222">
        <v>0.66666666666666663</v>
      </c>
      <c r="S118" s="116">
        <f t="shared" si="33"/>
        <v>0.29166666666666663</v>
      </c>
      <c r="T118" s="207">
        <v>0</v>
      </c>
      <c r="U118" s="1"/>
    </row>
    <row r="119" spans="1:21" x14ac:dyDescent="0.2">
      <c r="A119" s="7">
        <v>43532</v>
      </c>
      <c r="B119" s="222">
        <v>0.35416666666666669</v>
      </c>
      <c r="C119" s="222">
        <v>2.0833333333333332E-2</v>
      </c>
      <c r="D119" s="222">
        <v>0.66666666666666663</v>
      </c>
      <c r="E119" s="116">
        <f t="shared" si="32"/>
        <v>0.29166666666666663</v>
      </c>
      <c r="F119" s="207">
        <v>0</v>
      </c>
      <c r="G119" s="1"/>
      <c r="H119" s="7">
        <v>43654</v>
      </c>
      <c r="I119" s="97"/>
      <c r="J119" s="98"/>
      <c r="K119" s="98"/>
      <c r="L119" s="99">
        <f>SUM(L113:L118)</f>
        <v>1.458333333333333</v>
      </c>
      <c r="M119" s="211">
        <v>0</v>
      </c>
      <c r="N119" s="206" t="e">
        <f>IF(L119&gt;#REF!,L119-#REF!,0)</f>
        <v>#REF!</v>
      </c>
      <c r="O119" s="59">
        <v>43777</v>
      </c>
      <c r="P119" s="222">
        <v>0.35416666666666669</v>
      </c>
      <c r="Q119" s="222">
        <v>2.0833333333333332E-2</v>
      </c>
      <c r="R119" s="222">
        <v>0.66666666666666663</v>
      </c>
      <c r="S119" s="116">
        <f t="shared" si="33"/>
        <v>0.29166666666666663</v>
      </c>
      <c r="T119" s="207">
        <v>0</v>
      </c>
      <c r="U119" s="1"/>
    </row>
    <row r="120" spans="1:21" x14ac:dyDescent="0.2">
      <c r="A120" s="7">
        <v>43533</v>
      </c>
      <c r="B120" s="222">
        <v>0.35416666666666669</v>
      </c>
      <c r="C120" s="222">
        <v>0</v>
      </c>
      <c r="D120" s="222">
        <v>0.53125</v>
      </c>
      <c r="E120" s="116">
        <f t="shared" si="32"/>
        <v>0.17708333333333331</v>
      </c>
      <c r="F120" s="250" t="s">
        <v>676</v>
      </c>
      <c r="G120" s="251" t="s">
        <v>677</v>
      </c>
      <c r="H120" s="7">
        <v>43655</v>
      </c>
      <c r="I120" s="222">
        <v>0.35416666666666669</v>
      </c>
      <c r="J120" s="222">
        <v>2.0833333333333332E-2</v>
      </c>
      <c r="K120" s="222">
        <v>0.66666666666666663</v>
      </c>
      <c r="L120" s="116">
        <f t="shared" ref="L120:L122" si="34">SUM(K120-I120-J120)</f>
        <v>0.29166666666666663</v>
      </c>
      <c r="M120" s="207">
        <v>0</v>
      </c>
      <c r="N120" s="1"/>
      <c r="O120" s="59">
        <v>43778</v>
      </c>
      <c r="P120" s="74"/>
      <c r="Q120" s="150"/>
      <c r="R120" s="150"/>
      <c r="S120" s="158">
        <v>0.29166666666666669</v>
      </c>
      <c r="T120" s="150"/>
      <c r="U120" s="64" t="s">
        <v>360</v>
      </c>
    </row>
    <row r="121" spans="1:21" x14ac:dyDescent="0.2">
      <c r="A121" s="7">
        <v>43534</v>
      </c>
      <c r="B121" s="45"/>
      <c r="C121" s="45"/>
      <c r="D121" s="45"/>
      <c r="E121" s="85"/>
      <c r="F121" s="18"/>
      <c r="G121" s="103"/>
      <c r="H121" s="7">
        <v>43656</v>
      </c>
      <c r="I121" s="222">
        <v>0.35416666666666669</v>
      </c>
      <c r="J121" s="222">
        <v>2.0833333333333332E-2</v>
      </c>
      <c r="K121" s="222">
        <v>0.66666666666666663</v>
      </c>
      <c r="L121" s="116">
        <f t="shared" si="34"/>
        <v>0.29166666666666663</v>
      </c>
      <c r="M121" s="207">
        <v>0</v>
      </c>
      <c r="N121" s="1"/>
      <c r="O121" s="59">
        <v>43779</v>
      </c>
      <c r="P121" s="75"/>
      <c r="Q121" s="75"/>
      <c r="R121" s="75"/>
      <c r="S121" s="138"/>
      <c r="T121" s="76"/>
      <c r="U121" s="202" t="s">
        <v>686</v>
      </c>
    </row>
    <row r="122" spans="1:21" x14ac:dyDescent="0.2">
      <c r="A122" s="7">
        <v>43535</v>
      </c>
      <c r="B122" s="97"/>
      <c r="C122" s="98"/>
      <c r="D122" s="98"/>
      <c r="E122" s="99">
        <f>SUM(E116:E121)</f>
        <v>1.3437499999999998</v>
      </c>
      <c r="F122" s="253"/>
      <c r="G122" s="206" t="e">
        <f>IF(E122&gt;#REF!,E122-#REF!,0)</f>
        <v>#REF!</v>
      </c>
      <c r="H122" s="7">
        <v>43657</v>
      </c>
      <c r="I122" s="222">
        <v>0.35416666666666669</v>
      </c>
      <c r="J122" s="222">
        <v>2.0833333333333332E-2</v>
      </c>
      <c r="K122" s="222">
        <v>0.66666666666666663</v>
      </c>
      <c r="L122" s="116">
        <f t="shared" si="34"/>
        <v>0.29166666666666663</v>
      </c>
      <c r="M122" s="207">
        <v>0</v>
      </c>
      <c r="N122" s="1"/>
      <c r="O122" s="59">
        <v>43780</v>
      </c>
      <c r="P122" s="97"/>
      <c r="Q122" s="98"/>
      <c r="R122" s="98"/>
      <c r="S122" s="99">
        <f>SUM(S116:S121)</f>
        <v>1.4583333333333333</v>
      </c>
      <c r="T122" s="211">
        <v>0</v>
      </c>
      <c r="U122" s="206" t="e">
        <f>IF(S122&gt;#REF!,S122-#REF!,0)</f>
        <v>#REF!</v>
      </c>
    </row>
    <row r="123" spans="1:21" x14ac:dyDescent="0.2">
      <c r="A123" s="7">
        <v>43536</v>
      </c>
      <c r="B123" s="222">
        <v>0.35416666666666669</v>
      </c>
      <c r="C123" s="222">
        <v>2.0833333333333332E-2</v>
      </c>
      <c r="D123" s="222">
        <v>0.66666666666666663</v>
      </c>
      <c r="E123" s="116">
        <f t="shared" ref="E123:E124" si="35">SUM(D123-B123-C123)</f>
        <v>0.29166666666666663</v>
      </c>
      <c r="F123" s="207">
        <v>0</v>
      </c>
      <c r="G123" s="1"/>
      <c r="H123" s="7">
        <v>43658</v>
      </c>
      <c r="I123" s="256"/>
      <c r="J123" s="256"/>
      <c r="K123" s="256"/>
      <c r="L123" s="257"/>
      <c r="M123" s="258"/>
      <c r="N123" s="259" t="s">
        <v>698</v>
      </c>
      <c r="O123" s="59">
        <v>43781</v>
      </c>
      <c r="P123" s="222">
        <v>0.35416666666666669</v>
      </c>
      <c r="Q123" s="222">
        <v>2.0833333333333332E-2</v>
      </c>
      <c r="R123" s="222">
        <v>0.66666666666666663</v>
      </c>
      <c r="S123" s="116">
        <f t="shared" ref="S123:S127" si="36">SUM(R123-P123-Q123)</f>
        <v>0.29166666666666663</v>
      </c>
      <c r="T123" s="207">
        <v>0</v>
      </c>
      <c r="U123" s="1"/>
    </row>
    <row r="124" spans="1:21" x14ac:dyDescent="0.2">
      <c r="A124" s="7">
        <v>43537</v>
      </c>
      <c r="B124" s="222">
        <v>0.35416666666666669</v>
      </c>
      <c r="C124" s="222">
        <v>2.0833333333333332E-2</v>
      </c>
      <c r="D124" s="222">
        <v>0.66666666666666663</v>
      </c>
      <c r="E124" s="116">
        <f t="shared" si="35"/>
        <v>0.29166666666666663</v>
      </c>
      <c r="F124" s="207">
        <v>0</v>
      </c>
      <c r="G124" s="1"/>
      <c r="H124" s="7">
        <v>43659</v>
      </c>
      <c r="I124" s="75"/>
      <c r="J124" s="75"/>
      <c r="K124" s="75"/>
      <c r="L124" s="138"/>
      <c r="M124" s="76"/>
      <c r="N124" s="202" t="s">
        <v>683</v>
      </c>
      <c r="O124" s="59">
        <v>43782</v>
      </c>
      <c r="P124" s="222">
        <v>0.35416666666666669</v>
      </c>
      <c r="Q124" s="222">
        <v>2.0833333333333332E-2</v>
      </c>
      <c r="R124" s="222">
        <v>0.66666666666666663</v>
      </c>
      <c r="S124" s="116">
        <f t="shared" si="36"/>
        <v>0.29166666666666663</v>
      </c>
      <c r="T124" s="207">
        <v>0</v>
      </c>
      <c r="U124" s="1"/>
    </row>
    <row r="125" spans="1:21" x14ac:dyDescent="0.2">
      <c r="A125" s="7">
        <v>43538</v>
      </c>
      <c r="B125" s="20"/>
      <c r="C125" s="20"/>
      <c r="D125" s="20"/>
      <c r="E125" s="213"/>
      <c r="F125" s="21"/>
      <c r="G125" s="19" t="s">
        <v>35</v>
      </c>
      <c r="H125" s="7">
        <v>43660</v>
      </c>
      <c r="I125" s="45"/>
      <c r="J125" s="45"/>
      <c r="K125" s="45"/>
      <c r="L125" s="85"/>
      <c r="M125" s="18"/>
      <c r="N125" s="103"/>
      <c r="O125" s="59">
        <v>43783</v>
      </c>
      <c r="P125" s="222">
        <v>0.35416666666666669</v>
      </c>
      <c r="Q125" s="222">
        <v>2.0833333333333332E-2</v>
      </c>
      <c r="R125" s="222">
        <v>0.66666666666666663</v>
      </c>
      <c r="S125" s="116">
        <f t="shared" si="36"/>
        <v>0.29166666666666663</v>
      </c>
      <c r="T125" s="207">
        <v>0</v>
      </c>
      <c r="U125" s="1"/>
    </row>
    <row r="126" spans="1:21" x14ac:dyDescent="0.2">
      <c r="A126" s="7">
        <v>43539</v>
      </c>
      <c r="B126" s="20"/>
      <c r="C126" s="20"/>
      <c r="D126" s="20"/>
      <c r="E126" s="213"/>
      <c r="F126" s="21"/>
      <c r="G126" s="19" t="s">
        <v>35</v>
      </c>
      <c r="H126" s="7">
        <v>43661</v>
      </c>
      <c r="I126" s="97"/>
      <c r="J126" s="98"/>
      <c r="K126" s="98"/>
      <c r="L126" s="99">
        <f>SUM(L120:L125)</f>
        <v>0.87499999999999989</v>
      </c>
      <c r="M126" s="211">
        <v>0</v>
      </c>
      <c r="N126" s="206" t="e">
        <f>IF(L126&gt;#REF!,L126-#REF!,0)</f>
        <v>#REF!</v>
      </c>
      <c r="O126" s="59">
        <v>43784</v>
      </c>
      <c r="P126" s="222">
        <v>0.35416666666666669</v>
      </c>
      <c r="Q126" s="222">
        <v>2.0833333333333332E-2</v>
      </c>
      <c r="R126" s="222">
        <v>0.66666666666666663</v>
      </c>
      <c r="S126" s="116">
        <f t="shared" si="36"/>
        <v>0.29166666666666663</v>
      </c>
      <c r="T126" s="207">
        <v>0</v>
      </c>
      <c r="U126" s="1"/>
    </row>
    <row r="127" spans="1:21" x14ac:dyDescent="0.2">
      <c r="A127" s="7">
        <v>43540</v>
      </c>
      <c r="B127" s="20"/>
      <c r="C127" s="20"/>
      <c r="D127" s="20"/>
      <c r="E127" s="213"/>
      <c r="F127" s="21"/>
      <c r="G127" s="19" t="s">
        <v>35</v>
      </c>
      <c r="H127" s="7">
        <v>43662</v>
      </c>
      <c r="I127" s="222">
        <v>0.35416666666666669</v>
      </c>
      <c r="J127" s="222">
        <v>2.0833333333333332E-2</v>
      </c>
      <c r="K127" s="222">
        <v>0.66666666666666663</v>
      </c>
      <c r="L127" s="116">
        <f t="shared" ref="L127:L130" si="37">SUM(K127-I127-J127)</f>
        <v>0.29166666666666663</v>
      </c>
      <c r="M127" s="207">
        <v>0</v>
      </c>
      <c r="N127" s="1"/>
      <c r="O127" s="59">
        <v>43785</v>
      </c>
      <c r="P127" s="222">
        <v>0.35416666666666669</v>
      </c>
      <c r="Q127" s="222">
        <v>2.0833333333333332E-2</v>
      </c>
      <c r="R127" s="222">
        <v>0.66666666666666663</v>
      </c>
      <c r="S127" s="116">
        <f t="shared" si="36"/>
        <v>0.29166666666666663</v>
      </c>
      <c r="T127" s="207">
        <v>0</v>
      </c>
      <c r="U127" s="1"/>
    </row>
    <row r="128" spans="1:21" x14ac:dyDescent="0.2">
      <c r="A128" s="7">
        <v>43541</v>
      </c>
      <c r="B128" s="45"/>
      <c r="C128" s="45"/>
      <c r="D128" s="45"/>
      <c r="E128" s="85"/>
      <c r="F128" s="18"/>
      <c r="G128" s="103"/>
      <c r="H128" s="7">
        <v>43663</v>
      </c>
      <c r="I128" s="222">
        <v>0.35416666666666669</v>
      </c>
      <c r="J128" s="222">
        <v>2.0833333333333332E-2</v>
      </c>
      <c r="K128" s="222">
        <v>0.66666666666666663</v>
      </c>
      <c r="L128" s="116">
        <f t="shared" si="37"/>
        <v>0.29166666666666663</v>
      </c>
      <c r="M128" s="207">
        <v>0</v>
      </c>
      <c r="N128" s="1"/>
      <c r="O128" s="59">
        <v>43786</v>
      </c>
      <c r="P128" s="45"/>
      <c r="Q128" s="45"/>
      <c r="R128" s="45"/>
      <c r="S128" s="85"/>
      <c r="T128" s="18"/>
      <c r="U128" s="103"/>
    </row>
    <row r="129" spans="1:21" x14ac:dyDescent="0.2">
      <c r="A129" s="7">
        <v>43542</v>
      </c>
      <c r="B129" s="97"/>
      <c r="C129" s="98"/>
      <c r="D129" s="98"/>
      <c r="E129" s="99">
        <f>SUM(E123:E128)</f>
        <v>0.58333333333333326</v>
      </c>
      <c r="F129" s="211">
        <v>0</v>
      </c>
      <c r="G129" s="206" t="e">
        <f>IF(E129&gt;#REF!,E129-#REF!,0)</f>
        <v>#REF!</v>
      </c>
      <c r="H129" s="7">
        <v>43664</v>
      </c>
      <c r="I129" s="222">
        <v>0.35416666666666669</v>
      </c>
      <c r="J129" s="222">
        <v>2.0833333333333332E-2</v>
      </c>
      <c r="K129" s="222">
        <v>0.66666666666666663</v>
      </c>
      <c r="L129" s="116">
        <f t="shared" si="37"/>
        <v>0.29166666666666663</v>
      </c>
      <c r="M129" s="207">
        <v>0</v>
      </c>
      <c r="N129" s="1"/>
      <c r="O129" s="59">
        <v>43787</v>
      </c>
      <c r="P129" s="97"/>
      <c r="Q129" s="98"/>
      <c r="R129" s="98"/>
      <c r="S129" s="99">
        <f>SUM(S123:S128)</f>
        <v>1.458333333333333</v>
      </c>
      <c r="T129" s="211">
        <v>0</v>
      </c>
      <c r="U129" s="206" t="e">
        <f>IF(S129&gt;#REF!,S129-#REF!,0)</f>
        <v>#REF!</v>
      </c>
    </row>
    <row r="130" spans="1:21" x14ac:dyDescent="0.2">
      <c r="A130" s="7">
        <v>43543</v>
      </c>
      <c r="B130" s="222">
        <v>0.35416666666666669</v>
      </c>
      <c r="C130" s="222">
        <v>2.0833333333333332E-2</v>
      </c>
      <c r="D130" s="222">
        <v>0.66666666666666663</v>
      </c>
      <c r="E130" s="116">
        <f t="shared" ref="E130:E134" si="38">SUM(D130-B130-C130)</f>
        <v>0.29166666666666663</v>
      </c>
      <c r="F130" s="207">
        <v>0</v>
      </c>
      <c r="G130" s="1"/>
      <c r="H130" s="7">
        <v>43665</v>
      </c>
      <c r="I130" s="222">
        <v>0.35416666666666669</v>
      </c>
      <c r="J130" s="222">
        <v>2.0833333333333332E-2</v>
      </c>
      <c r="K130" s="222">
        <v>0.66666666666666663</v>
      </c>
      <c r="L130" s="116">
        <f t="shared" si="37"/>
        <v>0.29166666666666663</v>
      </c>
      <c r="M130" s="207">
        <v>0</v>
      </c>
      <c r="N130" s="1"/>
      <c r="O130" s="59">
        <v>43788</v>
      </c>
      <c r="P130" s="222">
        <v>0.35416666666666669</v>
      </c>
      <c r="Q130" s="222">
        <v>2.0833333333333332E-2</v>
      </c>
      <c r="R130" s="222">
        <v>0.66666666666666663</v>
      </c>
      <c r="S130" s="116">
        <f t="shared" ref="S130:S134" si="39">SUM(R130-P130-Q130)</f>
        <v>0.29166666666666663</v>
      </c>
      <c r="T130" s="207">
        <v>0</v>
      </c>
      <c r="U130" s="1"/>
    </row>
    <row r="131" spans="1:21" x14ac:dyDescent="0.2">
      <c r="A131" s="7">
        <v>43544</v>
      </c>
      <c r="B131" s="222">
        <v>0.35416666666666669</v>
      </c>
      <c r="C131" s="222">
        <v>2.0833333333333332E-2</v>
      </c>
      <c r="D131" s="222">
        <v>0.66666666666666663</v>
      </c>
      <c r="E131" s="116">
        <f t="shared" si="38"/>
        <v>0.29166666666666663</v>
      </c>
      <c r="F131" s="207">
        <v>0</v>
      </c>
      <c r="G131" s="1"/>
      <c r="H131" s="7">
        <v>43666</v>
      </c>
      <c r="I131" s="256"/>
      <c r="J131" s="256"/>
      <c r="K131" s="256"/>
      <c r="L131" s="257"/>
      <c r="M131" s="258"/>
      <c r="N131" s="259" t="s">
        <v>698</v>
      </c>
      <c r="O131" s="59">
        <v>43789</v>
      </c>
      <c r="P131" s="222">
        <v>0.35416666666666669</v>
      </c>
      <c r="Q131" s="222">
        <v>2.0833333333333332E-2</v>
      </c>
      <c r="R131" s="222">
        <v>0.66666666666666663</v>
      </c>
      <c r="S131" s="116">
        <f t="shared" si="39"/>
        <v>0.29166666666666663</v>
      </c>
      <c r="T131" s="207">
        <v>0</v>
      </c>
      <c r="U131" s="1"/>
    </row>
    <row r="132" spans="1:21" x14ac:dyDescent="0.2">
      <c r="A132" s="7">
        <v>43545</v>
      </c>
      <c r="B132" s="222">
        <v>0.35416666666666669</v>
      </c>
      <c r="C132" s="222">
        <v>2.0833333333333332E-2</v>
      </c>
      <c r="D132" s="222">
        <v>0.66666666666666663</v>
      </c>
      <c r="E132" s="116">
        <f t="shared" si="38"/>
        <v>0.29166666666666663</v>
      </c>
      <c r="F132" s="207">
        <v>0</v>
      </c>
      <c r="G132" s="1"/>
      <c r="H132" s="7">
        <v>43667</v>
      </c>
      <c r="I132" s="45"/>
      <c r="J132" s="45"/>
      <c r="K132" s="45"/>
      <c r="L132" s="85"/>
      <c r="M132" s="18"/>
      <c r="N132" s="103"/>
      <c r="O132" s="59">
        <v>43790</v>
      </c>
      <c r="P132" s="222">
        <v>0.35416666666666669</v>
      </c>
      <c r="Q132" s="222">
        <v>2.0833333333333332E-2</v>
      </c>
      <c r="R132" s="222">
        <v>0.66666666666666663</v>
      </c>
      <c r="S132" s="116">
        <f t="shared" si="39"/>
        <v>0.29166666666666663</v>
      </c>
      <c r="T132" s="207">
        <v>0</v>
      </c>
      <c r="U132" s="1"/>
    </row>
    <row r="133" spans="1:21" x14ac:dyDescent="0.2">
      <c r="A133" s="7">
        <v>43546</v>
      </c>
      <c r="B133" s="222">
        <v>0.35416666666666669</v>
      </c>
      <c r="C133" s="222">
        <v>2.0833333333333332E-2</v>
      </c>
      <c r="D133" s="222">
        <v>0.66666666666666663</v>
      </c>
      <c r="E133" s="116">
        <f t="shared" si="38"/>
        <v>0.29166666666666663</v>
      </c>
      <c r="F133" s="207">
        <v>0</v>
      </c>
      <c r="G133" s="1"/>
      <c r="H133" s="7">
        <v>43668</v>
      </c>
      <c r="I133" s="97"/>
      <c r="J133" s="98"/>
      <c r="K133" s="98"/>
      <c r="L133" s="99">
        <f>SUM(L127:L132)</f>
        <v>1.1666666666666665</v>
      </c>
      <c r="M133" s="211">
        <v>0</v>
      </c>
      <c r="N133" s="206" t="e">
        <f>IF(L133&gt;#REF!,L133-#REF!,0)</f>
        <v>#REF!</v>
      </c>
      <c r="O133" s="59">
        <v>43791</v>
      </c>
      <c r="P133" s="222">
        <v>0.35416666666666669</v>
      </c>
      <c r="Q133" s="222">
        <v>2.0833333333333332E-2</v>
      </c>
      <c r="R133" s="222">
        <v>0.66666666666666663</v>
      </c>
      <c r="S133" s="116">
        <f t="shared" si="39"/>
        <v>0.29166666666666663</v>
      </c>
      <c r="T133" s="207">
        <v>0</v>
      </c>
      <c r="U133" s="1"/>
    </row>
    <row r="134" spans="1:21" x14ac:dyDescent="0.2">
      <c r="A134" s="7">
        <v>43547</v>
      </c>
      <c r="B134" s="222">
        <v>0.35416666666666669</v>
      </c>
      <c r="C134" s="222">
        <v>2.0833333333333332E-2</v>
      </c>
      <c r="D134" s="222">
        <v>0.66666666666666663</v>
      </c>
      <c r="E134" s="116">
        <f t="shared" si="38"/>
        <v>0.29166666666666663</v>
      </c>
      <c r="F134" s="207">
        <v>0</v>
      </c>
      <c r="G134" s="1"/>
      <c r="H134" s="7">
        <v>43669</v>
      </c>
      <c r="I134" s="222">
        <v>0.35416666666666669</v>
      </c>
      <c r="J134" s="222">
        <v>2.0833333333333332E-2</v>
      </c>
      <c r="K134" s="222">
        <v>0.66666666666666663</v>
      </c>
      <c r="L134" s="116">
        <f t="shared" ref="L134:L137" si="40">SUM(K134-I134-J134)</f>
        <v>0.29166666666666663</v>
      </c>
      <c r="M134" s="207">
        <v>0</v>
      </c>
      <c r="N134" s="1"/>
      <c r="O134" s="59">
        <v>43792</v>
      </c>
      <c r="P134" s="222">
        <v>0.35416666666666669</v>
      </c>
      <c r="Q134" s="222">
        <v>2.0833333333333332E-2</v>
      </c>
      <c r="R134" s="222">
        <v>0.66666666666666663</v>
      </c>
      <c r="S134" s="116">
        <f t="shared" si="39"/>
        <v>0.29166666666666663</v>
      </c>
      <c r="T134" s="207">
        <v>0</v>
      </c>
      <c r="U134" s="1"/>
    </row>
    <row r="135" spans="1:21" x14ac:dyDescent="0.2">
      <c r="A135" s="7">
        <v>43548</v>
      </c>
      <c r="B135" s="45"/>
      <c r="C135" s="45"/>
      <c r="D135" s="45"/>
      <c r="E135" s="85"/>
      <c r="F135" s="18"/>
      <c r="G135" s="103"/>
      <c r="H135" s="7">
        <v>43670</v>
      </c>
      <c r="I135" s="222">
        <v>0.35416666666666669</v>
      </c>
      <c r="J135" s="222">
        <v>2.0833333333333332E-2</v>
      </c>
      <c r="K135" s="222">
        <v>0.66666666666666663</v>
      </c>
      <c r="L135" s="116">
        <f t="shared" si="40"/>
        <v>0.29166666666666663</v>
      </c>
      <c r="M135" s="207">
        <v>0</v>
      </c>
      <c r="N135" s="1"/>
      <c r="O135" s="59">
        <v>43793</v>
      </c>
      <c r="P135" s="45"/>
      <c r="Q135" s="45"/>
      <c r="R135" s="45"/>
      <c r="S135" s="85"/>
      <c r="T135" s="18"/>
      <c r="U135" s="103"/>
    </row>
    <row r="136" spans="1:21" x14ac:dyDescent="0.2">
      <c r="A136" s="7">
        <v>43549</v>
      </c>
      <c r="B136" s="97"/>
      <c r="C136" s="98"/>
      <c r="D136" s="98"/>
      <c r="E136" s="99">
        <f>SUM(E130:E135)</f>
        <v>1.458333333333333</v>
      </c>
      <c r="F136" s="211">
        <v>0</v>
      </c>
      <c r="G136" s="206" t="e">
        <f>IF(E136&gt;#REF!,E136-#REF!,0)</f>
        <v>#REF!</v>
      </c>
      <c r="H136" s="7">
        <v>43671</v>
      </c>
      <c r="I136" s="222">
        <v>0.35416666666666669</v>
      </c>
      <c r="J136" s="222">
        <v>2.0833333333333332E-2</v>
      </c>
      <c r="K136" s="222">
        <v>0.66666666666666663</v>
      </c>
      <c r="L136" s="116">
        <f t="shared" si="40"/>
        <v>0.29166666666666663</v>
      </c>
      <c r="M136" s="207">
        <v>0</v>
      </c>
      <c r="N136" s="1"/>
      <c r="O136" s="59">
        <v>43794</v>
      </c>
      <c r="P136" s="97"/>
      <c r="Q136" s="98"/>
      <c r="R136" s="98"/>
      <c r="S136" s="99">
        <f>SUM(S130:S135)</f>
        <v>1.458333333333333</v>
      </c>
      <c r="T136" s="211">
        <v>0</v>
      </c>
      <c r="U136" s="206" t="e">
        <f>IF(S136&gt;#REF!,S136-#REF!,0)</f>
        <v>#REF!</v>
      </c>
    </row>
    <row r="137" spans="1:21" x14ac:dyDescent="0.2">
      <c r="A137" s="7">
        <v>43550</v>
      </c>
      <c r="B137" s="222">
        <v>0.35416666666666669</v>
      </c>
      <c r="C137" s="222">
        <v>2.0833333333333332E-2</v>
      </c>
      <c r="D137" s="222">
        <v>0.66666666666666663</v>
      </c>
      <c r="E137" s="116">
        <f t="shared" ref="E137:E141" si="41">SUM(D137-B137-C137)</f>
        <v>0.29166666666666663</v>
      </c>
      <c r="F137" s="207">
        <v>0</v>
      </c>
      <c r="G137" s="1"/>
      <c r="H137" s="7">
        <v>43672</v>
      </c>
      <c r="I137" s="222">
        <v>0.35416666666666669</v>
      </c>
      <c r="J137" s="222">
        <v>2.0833333333333332E-2</v>
      </c>
      <c r="K137" s="222">
        <v>0.66666666666666663</v>
      </c>
      <c r="L137" s="116">
        <f t="shared" si="40"/>
        <v>0.29166666666666663</v>
      </c>
      <c r="M137" s="207">
        <v>0</v>
      </c>
      <c r="N137" s="1"/>
      <c r="O137" s="59">
        <v>43795</v>
      </c>
      <c r="P137" s="222">
        <v>0.35416666666666669</v>
      </c>
      <c r="Q137" s="222">
        <v>2.0833333333333332E-2</v>
      </c>
      <c r="R137" s="222">
        <v>0.625</v>
      </c>
      <c r="S137" s="116">
        <f t="shared" ref="S137:S140" si="42">SUM(R137-P137-Q137)</f>
        <v>0.24999999999999997</v>
      </c>
      <c r="T137" s="250" t="s">
        <v>695</v>
      </c>
      <c r="U137" s="153" t="s">
        <v>699</v>
      </c>
    </row>
    <row r="138" spans="1:21" x14ac:dyDescent="0.2">
      <c r="A138" s="7">
        <v>43551</v>
      </c>
      <c r="B138" s="222">
        <v>0.35416666666666669</v>
      </c>
      <c r="C138" s="222">
        <v>2.0833333333333332E-2</v>
      </c>
      <c r="D138" s="222">
        <v>0.66666666666666663</v>
      </c>
      <c r="E138" s="116">
        <f t="shared" si="41"/>
        <v>0.29166666666666663</v>
      </c>
      <c r="F138" s="207">
        <v>0</v>
      </c>
      <c r="G138" s="1"/>
      <c r="H138" s="7">
        <v>43673</v>
      </c>
      <c r="I138" s="256"/>
      <c r="J138" s="256"/>
      <c r="K138" s="256"/>
      <c r="L138" s="257"/>
      <c r="M138" s="258"/>
      <c r="N138" s="259" t="s">
        <v>698</v>
      </c>
      <c r="O138" s="59">
        <v>43796</v>
      </c>
      <c r="P138" s="222">
        <v>0.35416666666666669</v>
      </c>
      <c r="Q138" s="222">
        <v>2.0833333333333332E-2</v>
      </c>
      <c r="R138" s="222">
        <v>0.66666666666666663</v>
      </c>
      <c r="S138" s="116">
        <f t="shared" si="42"/>
        <v>0.29166666666666663</v>
      </c>
      <c r="T138" s="207">
        <v>0</v>
      </c>
      <c r="U138" s="1"/>
    </row>
    <row r="139" spans="1:21" x14ac:dyDescent="0.2">
      <c r="A139" s="7">
        <v>43552</v>
      </c>
      <c r="B139" s="222">
        <v>0.35416666666666669</v>
      </c>
      <c r="C139" s="222">
        <v>2.0833333333333332E-2</v>
      </c>
      <c r="D139" s="222">
        <v>0.66666666666666663</v>
      </c>
      <c r="E139" s="116">
        <f t="shared" si="41"/>
        <v>0.29166666666666663</v>
      </c>
      <c r="F139" s="207">
        <v>0</v>
      </c>
      <c r="G139" s="1"/>
      <c r="H139" s="7">
        <v>43674</v>
      </c>
      <c r="I139" s="45"/>
      <c r="J139" s="45"/>
      <c r="K139" s="45"/>
      <c r="L139" s="85"/>
      <c r="M139" s="18"/>
      <c r="N139" s="103"/>
      <c r="O139" s="59">
        <v>43797</v>
      </c>
      <c r="P139" s="222">
        <v>0.35416666666666669</v>
      </c>
      <c r="Q139" s="222">
        <v>2.0833333333333332E-2</v>
      </c>
      <c r="R139" s="222">
        <v>0.66666666666666663</v>
      </c>
      <c r="S139" s="116">
        <f t="shared" si="42"/>
        <v>0.29166666666666663</v>
      </c>
      <c r="T139" s="207">
        <v>0</v>
      </c>
      <c r="U139" s="1"/>
    </row>
    <row r="140" spans="1:21" x14ac:dyDescent="0.2">
      <c r="A140" s="7">
        <v>43553</v>
      </c>
      <c r="B140" s="222">
        <v>0.35416666666666669</v>
      </c>
      <c r="C140" s="222">
        <v>2.0833333333333332E-2</v>
      </c>
      <c r="D140" s="222">
        <v>0.66666666666666663</v>
      </c>
      <c r="E140" s="116">
        <f t="shared" si="41"/>
        <v>0.29166666666666663</v>
      </c>
      <c r="F140" s="207">
        <v>0</v>
      </c>
      <c r="G140" s="1"/>
      <c r="H140" s="7">
        <v>43675</v>
      </c>
      <c r="I140" s="97"/>
      <c r="J140" s="98"/>
      <c r="K140" s="98"/>
      <c r="L140" s="99">
        <f>SUM(L134:L139)</f>
        <v>1.1666666666666665</v>
      </c>
      <c r="M140" s="211">
        <v>0</v>
      </c>
      <c r="N140" s="206" t="e">
        <f>IF(L140&gt;#REF!,L140-#REF!,0)</f>
        <v>#REF!</v>
      </c>
      <c r="O140" s="59">
        <v>43798</v>
      </c>
      <c r="P140" s="222">
        <v>0.35416666666666669</v>
      </c>
      <c r="Q140" s="222">
        <v>2.0833333333333332E-2</v>
      </c>
      <c r="R140" s="222">
        <v>0.66666666666666663</v>
      </c>
      <c r="S140" s="116">
        <f t="shared" si="42"/>
        <v>0.29166666666666663</v>
      </c>
      <c r="T140" s="207">
        <v>0</v>
      </c>
      <c r="U140" s="1"/>
    </row>
    <row r="141" spans="1:21" x14ac:dyDescent="0.2">
      <c r="A141" s="7">
        <v>43554</v>
      </c>
      <c r="B141" s="222">
        <v>0.35416666666666669</v>
      </c>
      <c r="C141" s="222">
        <v>2.0833333333333332E-2</v>
      </c>
      <c r="D141" s="222">
        <v>0.66666666666666663</v>
      </c>
      <c r="E141" s="116">
        <f t="shared" si="41"/>
        <v>0.29166666666666663</v>
      </c>
      <c r="F141" s="207">
        <v>0</v>
      </c>
      <c r="G141" s="1"/>
      <c r="H141" s="7">
        <v>43676</v>
      </c>
      <c r="I141" s="20"/>
      <c r="J141" s="20"/>
      <c r="K141" s="20"/>
      <c r="L141" s="213"/>
      <c r="M141" s="21"/>
      <c r="N141" s="19" t="s">
        <v>35</v>
      </c>
      <c r="O141" s="7"/>
      <c r="P141" s="8"/>
      <c r="Q141" s="8"/>
      <c r="R141" s="8"/>
      <c r="S141" s="85"/>
      <c r="T141" s="43"/>
      <c r="U141" s="1"/>
    </row>
    <row r="142" spans="1:21" x14ac:dyDescent="0.2">
      <c r="A142" s="7"/>
      <c r="B142" s="45"/>
      <c r="C142" s="45"/>
      <c r="D142" s="45"/>
      <c r="E142" s="85"/>
      <c r="F142" s="18"/>
      <c r="G142" s="103"/>
      <c r="H142" s="7"/>
      <c r="I142" s="8"/>
      <c r="J142" s="8"/>
      <c r="K142" s="8"/>
      <c r="L142" s="85"/>
      <c r="M142" s="43"/>
      <c r="N142" s="1"/>
      <c r="O142" s="7"/>
      <c r="P142" s="8"/>
      <c r="Q142" s="8"/>
      <c r="R142" s="8"/>
      <c r="S142" s="85"/>
      <c r="T142" s="43"/>
      <c r="U142" s="1"/>
    </row>
    <row r="143" spans="1:21" x14ac:dyDescent="0.2">
      <c r="A143" s="7"/>
      <c r="B143" s="97"/>
      <c r="C143" s="98"/>
      <c r="D143" s="98"/>
      <c r="E143" s="99">
        <f>SUM(E137:E142)</f>
        <v>1.458333333333333</v>
      </c>
      <c r="F143" s="211">
        <v>0</v>
      </c>
      <c r="G143" s="206" t="e">
        <f>IF(E143&gt;#REF!,E143-#REF!,0)</f>
        <v>#REF!</v>
      </c>
      <c r="H143" s="7"/>
      <c r="I143" s="8"/>
      <c r="J143" s="8"/>
      <c r="K143" s="8"/>
      <c r="L143" s="85"/>
      <c r="M143" s="43"/>
      <c r="N143" s="1"/>
      <c r="O143" s="7"/>
      <c r="P143" s="8"/>
      <c r="Q143" s="8"/>
      <c r="R143" s="8"/>
      <c r="S143" s="85"/>
      <c r="T143" s="43"/>
      <c r="U143" s="1"/>
    </row>
    <row r="144" spans="1:21" x14ac:dyDescent="0.2">
      <c r="A144" s="7"/>
      <c r="B144" s="8"/>
      <c r="C144" s="8"/>
      <c r="D144" s="8"/>
      <c r="E144" s="85"/>
      <c r="F144" s="43"/>
      <c r="G144" s="1"/>
      <c r="H144" s="7"/>
      <c r="I144" s="8"/>
      <c r="J144" s="8"/>
      <c r="K144" s="8"/>
      <c r="L144" s="85"/>
      <c r="M144" s="43"/>
      <c r="N144" s="1"/>
      <c r="O144" s="7"/>
      <c r="P144" s="8"/>
      <c r="Q144" s="8"/>
      <c r="R144" s="8"/>
      <c r="S144" s="85"/>
      <c r="T144" s="43"/>
      <c r="U144" s="1"/>
    </row>
    <row r="145" spans="1:21" x14ac:dyDescent="0.2">
      <c r="A145" s="7"/>
      <c r="B145" s="8"/>
      <c r="C145" s="8"/>
      <c r="D145" s="8"/>
      <c r="E145" s="85"/>
      <c r="F145" s="43"/>
      <c r="G145" s="1"/>
      <c r="H145" s="7"/>
      <c r="I145" s="8"/>
      <c r="J145" s="8"/>
      <c r="K145" s="8"/>
      <c r="L145" s="85"/>
      <c r="M145" s="43"/>
      <c r="N145" s="1"/>
      <c r="O145" s="7"/>
      <c r="P145" s="8"/>
      <c r="Q145" s="8"/>
      <c r="R145" s="8"/>
      <c r="S145" s="85"/>
      <c r="T145" s="43"/>
      <c r="U145" s="1"/>
    </row>
    <row r="146" spans="1:21" x14ac:dyDescent="0.2">
      <c r="A146" s="7"/>
      <c r="B146" s="8"/>
      <c r="C146" s="8"/>
      <c r="D146" s="8"/>
      <c r="E146" s="85"/>
      <c r="F146" s="43"/>
      <c r="G146" s="1"/>
      <c r="H146" s="7"/>
      <c r="I146" s="8"/>
      <c r="J146" s="8"/>
      <c r="K146" s="8"/>
      <c r="L146" s="85"/>
      <c r="M146" s="43"/>
      <c r="N146" s="1"/>
      <c r="O146" s="7"/>
      <c r="P146" s="8"/>
      <c r="Q146" s="8"/>
      <c r="R146" s="8"/>
      <c r="S146" s="85"/>
      <c r="T146" s="43"/>
      <c r="U146" s="1"/>
    </row>
    <row r="147" spans="1:21" x14ac:dyDescent="0.2">
      <c r="A147" s="7"/>
      <c r="B147" s="8"/>
      <c r="C147" s="8"/>
      <c r="D147" s="8"/>
      <c r="E147" s="85"/>
      <c r="F147" s="43"/>
      <c r="G147" s="1"/>
      <c r="H147" s="7"/>
      <c r="I147" s="8"/>
      <c r="J147" s="8"/>
      <c r="K147" s="8"/>
      <c r="L147" s="85"/>
      <c r="M147" s="43"/>
      <c r="N147" s="1"/>
      <c r="O147" s="7"/>
      <c r="P147" s="8"/>
      <c r="Q147" s="8"/>
      <c r="R147" s="8"/>
      <c r="S147" s="85"/>
      <c r="T147" s="43"/>
      <c r="U147" s="1"/>
    </row>
    <row r="148" spans="1:21" x14ac:dyDescent="0.2">
      <c r="A148" s="7"/>
      <c r="B148" s="8"/>
      <c r="C148" s="8"/>
      <c r="D148" s="8"/>
      <c r="E148" s="85"/>
      <c r="F148" s="43"/>
      <c r="G148" s="1"/>
      <c r="H148" s="7"/>
      <c r="I148" s="8"/>
      <c r="J148" s="8"/>
      <c r="K148" s="8"/>
      <c r="L148" s="85"/>
      <c r="M148" s="43"/>
      <c r="N148" s="1"/>
      <c r="O148" s="7"/>
      <c r="P148" s="8"/>
      <c r="Q148" s="8"/>
      <c r="R148" s="8"/>
      <c r="S148" s="85"/>
      <c r="T148" s="43"/>
      <c r="U148" s="1"/>
    </row>
    <row r="149" spans="1:21" x14ac:dyDescent="0.2">
      <c r="A149" s="7"/>
      <c r="B149" s="8"/>
      <c r="C149" s="8"/>
      <c r="D149" s="8"/>
      <c r="E149" s="85"/>
      <c r="F149" s="43"/>
      <c r="G149" s="1"/>
      <c r="H149" s="7"/>
      <c r="I149" s="8"/>
      <c r="J149" s="8"/>
      <c r="K149" s="8"/>
      <c r="L149" s="85"/>
      <c r="M149" s="43"/>
      <c r="N149" s="1"/>
      <c r="O149" s="7"/>
      <c r="P149" s="8"/>
      <c r="Q149" s="8"/>
      <c r="R149" s="8"/>
      <c r="S149" s="85"/>
      <c r="T149" s="43"/>
      <c r="U149" s="1"/>
    </row>
    <row r="150" spans="1:21" x14ac:dyDescent="0.2">
      <c r="A150" s="7"/>
      <c r="B150" s="8"/>
      <c r="C150" s="8"/>
      <c r="D150" s="8"/>
      <c r="E150" s="85"/>
      <c r="F150" s="43"/>
      <c r="G150" s="1"/>
      <c r="H150" s="7"/>
      <c r="I150" s="8"/>
      <c r="J150" s="8"/>
      <c r="K150" s="8"/>
      <c r="L150" s="85"/>
      <c r="M150" s="43"/>
      <c r="N150" s="1"/>
      <c r="O150" s="7"/>
      <c r="P150" s="8"/>
      <c r="Q150" s="8"/>
      <c r="R150" s="8"/>
      <c r="S150" s="85"/>
      <c r="T150" s="43"/>
      <c r="U150" s="1"/>
    </row>
    <row r="151" spans="1:21" x14ac:dyDescent="0.2">
      <c r="A151" s="7"/>
      <c r="B151" s="8"/>
      <c r="C151" s="8"/>
      <c r="D151" s="8"/>
      <c r="E151" s="85"/>
      <c r="F151" s="43"/>
      <c r="G151" s="1"/>
      <c r="H151" s="7"/>
      <c r="I151" s="8"/>
      <c r="J151" s="8"/>
      <c r="K151" s="8"/>
      <c r="L151" s="85"/>
      <c r="M151" s="43"/>
      <c r="N151" s="1"/>
      <c r="O151" s="7"/>
      <c r="P151" s="8"/>
      <c r="Q151" s="8"/>
      <c r="R151" s="8"/>
      <c r="S151" s="85"/>
      <c r="T151" s="43"/>
      <c r="U151" s="1"/>
    </row>
    <row r="152" spans="1:21" x14ac:dyDescent="0.2">
      <c r="A152" s="7"/>
      <c r="B152" s="8"/>
      <c r="C152" s="8"/>
      <c r="D152" s="8"/>
      <c r="E152" s="85"/>
      <c r="F152" s="43"/>
      <c r="G152" s="1"/>
      <c r="H152" s="7"/>
      <c r="I152" s="8"/>
      <c r="J152" s="8"/>
      <c r="K152" s="8"/>
      <c r="L152" s="85"/>
      <c r="M152" s="43"/>
      <c r="N152" s="1"/>
      <c r="O152" s="7"/>
      <c r="P152" s="8"/>
      <c r="Q152" s="8"/>
      <c r="R152" s="8"/>
      <c r="S152" s="85"/>
      <c r="T152" s="43"/>
      <c r="U152" s="1"/>
    </row>
    <row r="153" spans="1:21" x14ac:dyDescent="0.2">
      <c r="A153" s="7"/>
      <c r="B153" s="8"/>
      <c r="C153" s="8"/>
      <c r="D153" s="8"/>
      <c r="E153" s="85"/>
      <c r="F153" s="43"/>
      <c r="G153" s="1"/>
      <c r="H153" s="7"/>
      <c r="I153" s="8"/>
      <c r="J153" s="8"/>
      <c r="K153" s="8"/>
      <c r="L153" s="85"/>
      <c r="M153" s="43"/>
      <c r="N153" s="1"/>
      <c r="O153" s="7"/>
      <c r="P153" s="8"/>
      <c r="Q153" s="8"/>
      <c r="R153" s="8"/>
      <c r="S153" s="85"/>
      <c r="T153" s="43"/>
      <c r="U153" s="1"/>
    </row>
    <row r="154" spans="1:21" x14ac:dyDescent="0.2">
      <c r="A154" s="7"/>
      <c r="B154" s="8"/>
      <c r="C154" s="8"/>
      <c r="D154" s="8"/>
      <c r="E154" s="85"/>
      <c r="F154" s="43"/>
      <c r="G154" s="1"/>
      <c r="H154" s="7"/>
      <c r="I154" s="8"/>
      <c r="J154" s="8"/>
      <c r="K154" s="8"/>
      <c r="L154" s="85"/>
      <c r="M154" s="43"/>
      <c r="N154" s="1"/>
      <c r="O154" s="7"/>
      <c r="P154" s="8"/>
      <c r="Q154" s="8"/>
      <c r="R154" s="8"/>
      <c r="S154" s="85"/>
      <c r="T154" s="43"/>
      <c r="U154" s="1"/>
    </row>
    <row r="155" spans="1:21" x14ac:dyDescent="0.2">
      <c r="A155" s="7"/>
      <c r="B155" s="8"/>
      <c r="C155" s="8"/>
      <c r="D155" s="8"/>
      <c r="E155" s="85"/>
      <c r="F155" s="44"/>
      <c r="G155" s="29"/>
      <c r="H155" s="7"/>
      <c r="I155" s="8"/>
      <c r="J155" s="8"/>
      <c r="K155" s="8"/>
      <c r="L155" s="85"/>
      <c r="M155" s="44"/>
      <c r="N155" s="29"/>
      <c r="O155" s="7"/>
      <c r="P155" s="8"/>
      <c r="Q155" s="8"/>
      <c r="R155" s="8"/>
      <c r="S155" s="85"/>
      <c r="T155" s="44"/>
      <c r="U155" s="29"/>
    </row>
    <row r="156" spans="1:21" x14ac:dyDescent="0.2">
      <c r="A156" s="7"/>
      <c r="B156" s="8"/>
      <c r="C156" s="8"/>
      <c r="D156" s="8"/>
      <c r="E156" s="85"/>
      <c r="F156" s="43"/>
      <c r="G156" s="1"/>
      <c r="H156" s="7"/>
      <c r="I156" s="8"/>
      <c r="J156" s="8"/>
      <c r="K156" s="8"/>
      <c r="L156" s="85"/>
      <c r="M156" s="43"/>
      <c r="N156" s="1"/>
      <c r="O156" s="7"/>
      <c r="P156" s="8"/>
      <c r="Q156" s="8"/>
      <c r="R156" s="8"/>
      <c r="S156" s="85"/>
      <c r="T156" s="43"/>
      <c r="U156" s="1"/>
    </row>
    <row r="157" spans="1:21" x14ac:dyDescent="0.2">
      <c r="A157" s="7"/>
      <c r="B157" s="8"/>
      <c r="C157" s="8"/>
      <c r="D157" s="8"/>
      <c r="E157" s="85"/>
      <c r="F157" s="43"/>
      <c r="G157" s="1"/>
      <c r="H157" s="7"/>
      <c r="I157" s="8"/>
      <c r="J157" s="8"/>
      <c r="K157" s="8"/>
      <c r="L157" s="85"/>
      <c r="M157" s="43"/>
      <c r="N157" s="1"/>
      <c r="O157" s="7"/>
      <c r="P157" s="8"/>
      <c r="Q157" s="8"/>
      <c r="R157" s="8"/>
      <c r="S157" s="85"/>
      <c r="T157" s="43"/>
      <c r="U157" s="1"/>
    </row>
    <row r="158" spans="1:21" x14ac:dyDescent="0.2">
      <c r="A158" s="7"/>
      <c r="B158" s="8"/>
      <c r="C158" s="8"/>
      <c r="D158" s="8"/>
      <c r="E158" s="85"/>
      <c r="F158" s="43"/>
      <c r="G158" s="1"/>
      <c r="H158" s="7"/>
      <c r="I158" s="8"/>
      <c r="J158" s="8"/>
      <c r="K158" s="8"/>
      <c r="L158" s="85"/>
      <c r="M158" s="43"/>
      <c r="N158" s="1"/>
      <c r="O158" s="7"/>
      <c r="P158" s="8"/>
      <c r="Q158" s="8"/>
      <c r="R158" s="8"/>
      <c r="S158" s="85"/>
      <c r="T158" s="43"/>
      <c r="U158" s="1"/>
    </row>
    <row r="159" spans="1:21" x14ac:dyDescent="0.2">
      <c r="A159" s="7"/>
      <c r="B159" s="8"/>
      <c r="C159" s="8"/>
      <c r="D159" s="8"/>
      <c r="E159" s="85"/>
      <c r="F159" s="43"/>
      <c r="G159" s="1"/>
      <c r="H159" s="7"/>
      <c r="I159" s="8"/>
      <c r="J159" s="8"/>
      <c r="K159" s="8"/>
      <c r="L159" s="85"/>
      <c r="M159" s="43"/>
      <c r="N159" s="1"/>
      <c r="O159" s="7"/>
      <c r="P159" s="8"/>
      <c r="Q159" s="8"/>
      <c r="R159" s="8"/>
      <c r="S159" s="85"/>
      <c r="T159" s="43"/>
      <c r="U159" s="1"/>
    </row>
    <row r="160" spans="1:21" x14ac:dyDescent="0.2">
      <c r="A160" s="7"/>
      <c r="B160" s="8"/>
      <c r="C160" s="8"/>
      <c r="D160" s="8"/>
      <c r="E160" s="85"/>
      <c r="F160" s="43"/>
      <c r="G160" s="1"/>
      <c r="H160" s="7"/>
      <c r="I160" s="8"/>
      <c r="J160" s="8"/>
      <c r="K160" s="8"/>
      <c r="L160" s="85"/>
      <c r="M160" s="43"/>
      <c r="N160" s="1"/>
      <c r="O160" s="7"/>
      <c r="P160" s="8"/>
      <c r="Q160" s="8"/>
      <c r="R160" s="8"/>
      <c r="S160" s="85"/>
      <c r="T160" s="43"/>
      <c r="U160" s="1"/>
    </row>
    <row r="161" spans="1:21" x14ac:dyDescent="0.2">
      <c r="A161" s="7"/>
      <c r="B161" s="8"/>
      <c r="C161" s="8"/>
      <c r="D161" s="8"/>
      <c r="E161" s="85"/>
      <c r="F161" s="43"/>
      <c r="G161" s="1"/>
      <c r="H161" s="7"/>
      <c r="I161" s="8"/>
      <c r="J161" s="8"/>
      <c r="K161" s="8"/>
      <c r="L161" s="85"/>
      <c r="M161" s="43"/>
      <c r="N161" s="1"/>
      <c r="O161" s="7"/>
      <c r="P161" s="8"/>
      <c r="Q161" s="8"/>
      <c r="R161" s="8"/>
      <c r="S161" s="85"/>
      <c r="T161" s="43"/>
      <c r="U161" s="1"/>
    </row>
    <row r="162" spans="1:21" ht="13.5" thickBot="1" x14ac:dyDescent="0.25">
      <c r="A162" s="7"/>
      <c r="B162" s="8"/>
      <c r="C162" s="8"/>
      <c r="D162" s="8"/>
      <c r="E162" s="85"/>
      <c r="F162" s="43"/>
      <c r="G162" s="1"/>
      <c r="H162" s="7"/>
      <c r="I162" s="8"/>
      <c r="J162" s="8"/>
      <c r="K162" s="8"/>
      <c r="L162" s="85"/>
      <c r="M162" s="43"/>
      <c r="N162" s="1"/>
      <c r="O162" s="7"/>
      <c r="P162" s="8"/>
      <c r="Q162" s="8"/>
      <c r="R162" s="8"/>
      <c r="S162" s="85"/>
      <c r="T162" s="43"/>
      <c r="U162" s="1"/>
    </row>
    <row r="163" spans="1:21" ht="13.5" thickBot="1" x14ac:dyDescent="0.25">
      <c r="A163" s="17" t="s">
        <v>46</v>
      </c>
      <c r="B163" s="15" t="s">
        <v>47</v>
      </c>
      <c r="C163" s="15"/>
      <c r="D163" s="15"/>
      <c r="E163" s="15"/>
      <c r="F163" s="53" t="s">
        <v>116</v>
      </c>
      <c r="G163" s="16" t="s">
        <v>70</v>
      </c>
      <c r="H163" s="17" t="s">
        <v>46</v>
      </c>
      <c r="I163" s="15" t="s">
        <v>47</v>
      </c>
      <c r="J163" s="15"/>
      <c r="K163" s="15"/>
      <c r="L163" s="15"/>
      <c r="M163" s="53" t="s">
        <v>120</v>
      </c>
      <c r="N163" s="16" t="s">
        <v>70</v>
      </c>
      <c r="O163" s="17" t="s">
        <v>46</v>
      </c>
      <c r="P163" s="15" t="s">
        <v>47</v>
      </c>
      <c r="Q163" s="15"/>
      <c r="R163" s="15"/>
      <c r="S163" s="15"/>
      <c r="T163" s="53" t="s">
        <v>124</v>
      </c>
      <c r="U163" s="16" t="s">
        <v>70</v>
      </c>
    </row>
    <row r="164" spans="1:21" x14ac:dyDescent="0.2">
      <c r="A164" s="3" t="s">
        <v>18</v>
      </c>
      <c r="B164" s="4" t="s">
        <v>19</v>
      </c>
      <c r="C164" s="4" t="s">
        <v>21</v>
      </c>
      <c r="D164" s="4" t="s">
        <v>20</v>
      </c>
      <c r="E164" s="5" t="s">
        <v>43</v>
      </c>
      <c r="F164" s="5" t="s">
        <v>22</v>
      </c>
      <c r="G164" s="6" t="s">
        <v>30</v>
      </c>
      <c r="H164" s="3" t="s">
        <v>18</v>
      </c>
      <c r="I164" s="4" t="s">
        <v>19</v>
      </c>
      <c r="J164" s="4" t="s">
        <v>21</v>
      </c>
      <c r="K164" s="4" t="s">
        <v>20</v>
      </c>
      <c r="L164" s="5" t="s">
        <v>43</v>
      </c>
      <c r="M164" s="5" t="s">
        <v>22</v>
      </c>
      <c r="N164" s="6" t="s">
        <v>30</v>
      </c>
      <c r="O164" s="3" t="s">
        <v>18</v>
      </c>
      <c r="P164" s="4" t="s">
        <v>19</v>
      </c>
      <c r="Q164" s="4" t="s">
        <v>21</v>
      </c>
      <c r="R164" s="4" t="s">
        <v>20</v>
      </c>
      <c r="S164" s="5" t="s">
        <v>43</v>
      </c>
      <c r="T164" s="5" t="s">
        <v>22</v>
      </c>
      <c r="U164" s="6" t="s">
        <v>30</v>
      </c>
    </row>
    <row r="165" spans="1:21" x14ac:dyDescent="0.2">
      <c r="A165" s="7">
        <v>43555</v>
      </c>
      <c r="B165" s="45"/>
      <c r="C165" s="45"/>
      <c r="D165" s="45"/>
      <c r="E165" s="85"/>
      <c r="F165" s="18"/>
      <c r="G165" s="103"/>
      <c r="H165" s="7">
        <v>43677</v>
      </c>
      <c r="I165" s="20"/>
      <c r="J165" s="20"/>
      <c r="K165" s="20"/>
      <c r="L165" s="213"/>
      <c r="M165" s="21"/>
      <c r="N165" s="19" t="s">
        <v>35</v>
      </c>
      <c r="O165" s="59">
        <v>43799</v>
      </c>
      <c r="P165" s="74"/>
      <c r="Q165" s="150"/>
      <c r="R165" s="150"/>
      <c r="S165" s="158">
        <v>0.29166666666666669</v>
      </c>
      <c r="T165" s="150"/>
      <c r="U165" s="64" t="s">
        <v>360</v>
      </c>
    </row>
    <row r="166" spans="1:21" x14ac:dyDescent="0.2">
      <c r="A166" s="7">
        <v>43556</v>
      </c>
      <c r="B166" s="97"/>
      <c r="C166" s="98"/>
      <c r="D166" s="98"/>
      <c r="E166" s="99"/>
      <c r="F166" s="211">
        <v>0</v>
      </c>
      <c r="G166" s="206" t="e">
        <f>IF(E166&gt;#REF!,E166-#REF!,0)</f>
        <v>#REF!</v>
      </c>
      <c r="H166" s="7">
        <v>43678</v>
      </c>
      <c r="I166" s="20"/>
      <c r="J166" s="20"/>
      <c r="K166" s="20"/>
      <c r="L166" s="213"/>
      <c r="M166" s="21"/>
      <c r="N166" s="19" t="s">
        <v>35</v>
      </c>
      <c r="O166" s="59">
        <v>43800</v>
      </c>
      <c r="P166" s="45"/>
      <c r="Q166" s="45"/>
      <c r="R166" s="45"/>
      <c r="S166" s="85"/>
      <c r="T166" s="18"/>
      <c r="U166" s="103"/>
    </row>
    <row r="167" spans="1:21" x14ac:dyDescent="0.2">
      <c r="A167" s="7">
        <v>43557</v>
      </c>
      <c r="B167" s="222">
        <v>0.35416666666666669</v>
      </c>
      <c r="C167" s="222">
        <v>2.0833333333333332E-2</v>
      </c>
      <c r="D167" s="222">
        <v>0.66666666666666663</v>
      </c>
      <c r="E167" s="116">
        <f t="shared" ref="E167:E171" si="43">SUM(D167-B167-C167)</f>
        <v>0.29166666666666663</v>
      </c>
      <c r="F167" s="207">
        <v>0</v>
      </c>
      <c r="G167" s="1"/>
      <c r="H167" s="7">
        <v>43679</v>
      </c>
      <c r="I167" s="222">
        <v>0.35416666666666669</v>
      </c>
      <c r="J167" s="222">
        <v>2.0833333333333332E-2</v>
      </c>
      <c r="K167" s="222">
        <v>0.66666666666666663</v>
      </c>
      <c r="L167" s="116">
        <f t="shared" ref="L167" si="44">SUM(K167-I167-J167)</f>
        <v>0.29166666666666663</v>
      </c>
      <c r="M167" s="207">
        <v>0</v>
      </c>
      <c r="N167" s="1"/>
      <c r="O167" s="59">
        <v>43801</v>
      </c>
      <c r="P167" s="97"/>
      <c r="Q167" s="98"/>
      <c r="R167" s="98"/>
      <c r="S167" s="99">
        <f>SUM(S137:S166)</f>
        <v>1.4166666666666667</v>
      </c>
      <c r="T167" s="211">
        <v>0</v>
      </c>
      <c r="U167" s="206" t="e">
        <f>IF(S167&gt;#REF!,S167-#REF!,0)</f>
        <v>#REF!</v>
      </c>
    </row>
    <row r="168" spans="1:21" x14ac:dyDescent="0.2">
      <c r="A168" s="7">
        <v>43558</v>
      </c>
      <c r="B168" s="222">
        <v>0.35416666666666669</v>
      </c>
      <c r="C168" s="222">
        <v>2.0833333333333332E-2</v>
      </c>
      <c r="D168" s="222">
        <v>0.66666666666666663</v>
      </c>
      <c r="E168" s="116">
        <f t="shared" si="43"/>
        <v>0.29166666666666663</v>
      </c>
      <c r="F168" s="207">
        <v>0</v>
      </c>
      <c r="G168" s="1"/>
      <c r="H168" s="7">
        <v>43680</v>
      </c>
      <c r="I168" s="256"/>
      <c r="J168" s="256"/>
      <c r="K168" s="256"/>
      <c r="L168" s="257"/>
      <c r="M168" s="258"/>
      <c r="N168" s="259" t="s">
        <v>698</v>
      </c>
      <c r="O168" s="59">
        <v>43802</v>
      </c>
      <c r="P168" s="222">
        <v>0.35416666666666669</v>
      </c>
      <c r="Q168" s="222">
        <v>2.0833333333333332E-2</v>
      </c>
      <c r="R168" s="222">
        <v>0.66666666666666663</v>
      </c>
      <c r="S168" s="116">
        <f t="shared" ref="S168:S172" si="45">SUM(R168-P168-Q168)</f>
        <v>0.29166666666666663</v>
      </c>
      <c r="T168" s="207">
        <v>0</v>
      </c>
      <c r="U168" s="1"/>
    </row>
    <row r="169" spans="1:21" x14ac:dyDescent="0.2">
      <c r="A169" s="7">
        <v>43559</v>
      </c>
      <c r="B169" s="222">
        <v>0.35416666666666669</v>
      </c>
      <c r="C169" s="222">
        <v>2.0833333333333332E-2</v>
      </c>
      <c r="D169" s="222">
        <v>0.66666666666666663</v>
      </c>
      <c r="E169" s="116">
        <f t="shared" si="43"/>
        <v>0.29166666666666663</v>
      </c>
      <c r="F169" s="207">
        <v>0</v>
      </c>
      <c r="G169" s="1"/>
      <c r="H169" s="7">
        <v>43681</v>
      </c>
      <c r="I169" s="45"/>
      <c r="J169" s="45"/>
      <c r="K169" s="45"/>
      <c r="L169" s="85"/>
      <c r="M169" s="18"/>
      <c r="N169" s="103"/>
      <c r="O169" s="59">
        <v>43803</v>
      </c>
      <c r="P169" s="74"/>
      <c r="Q169" s="150"/>
      <c r="R169" s="150"/>
      <c r="S169" s="158">
        <v>0.29166666666666669</v>
      </c>
      <c r="T169" s="150"/>
      <c r="U169" s="64" t="s">
        <v>360</v>
      </c>
    </row>
    <row r="170" spans="1:21" x14ac:dyDescent="0.2">
      <c r="A170" s="7">
        <v>43560</v>
      </c>
      <c r="B170" s="222">
        <v>0.35416666666666669</v>
      </c>
      <c r="C170" s="222">
        <v>2.0833333333333332E-2</v>
      </c>
      <c r="D170" s="222">
        <v>0.66666666666666663</v>
      </c>
      <c r="E170" s="116">
        <f t="shared" si="43"/>
        <v>0.29166666666666663</v>
      </c>
      <c r="F170" s="207">
        <v>0</v>
      </c>
      <c r="G170" s="1"/>
      <c r="H170" s="7">
        <v>43682</v>
      </c>
      <c r="I170" s="97"/>
      <c r="J170" s="98"/>
      <c r="K170" s="98"/>
      <c r="L170" s="99">
        <f>SUM(L164:L169)</f>
        <v>0.29166666666666663</v>
      </c>
      <c r="M170" s="211">
        <v>0</v>
      </c>
      <c r="N170" s="206" t="e">
        <f>IF(L170&gt;#REF!,L170-#REF!,0)</f>
        <v>#REF!</v>
      </c>
      <c r="O170" s="59">
        <v>43804</v>
      </c>
      <c r="P170" s="222">
        <v>0.35416666666666669</v>
      </c>
      <c r="Q170" s="222">
        <v>2.0833333333333332E-2</v>
      </c>
      <c r="R170" s="222">
        <v>0.66666666666666663</v>
      </c>
      <c r="S170" s="116">
        <f t="shared" si="45"/>
        <v>0.29166666666666663</v>
      </c>
      <c r="T170" s="207">
        <v>0</v>
      </c>
      <c r="U170" s="1"/>
    </row>
    <row r="171" spans="1:21" x14ac:dyDescent="0.2">
      <c r="A171" s="7">
        <v>43561</v>
      </c>
      <c r="B171" s="222">
        <v>0.35416666666666669</v>
      </c>
      <c r="C171" s="222">
        <v>2.0833333333333332E-2</v>
      </c>
      <c r="D171" s="222">
        <v>0.66666666666666663</v>
      </c>
      <c r="E171" s="116">
        <f t="shared" si="43"/>
        <v>0.29166666666666663</v>
      </c>
      <c r="F171" s="207">
        <v>0</v>
      </c>
      <c r="G171" s="1"/>
      <c r="H171" s="7">
        <v>43683</v>
      </c>
      <c r="I171" s="222">
        <v>0.35416666666666669</v>
      </c>
      <c r="J171" s="222">
        <v>2.0833333333333332E-2</v>
      </c>
      <c r="K171" s="222">
        <v>0.66666666666666663</v>
      </c>
      <c r="L171" s="116">
        <f t="shared" ref="L171:L174" si="46">SUM(K171-I171-J171)</f>
        <v>0.29166666666666663</v>
      </c>
      <c r="M171" s="207">
        <v>0</v>
      </c>
      <c r="N171" s="1"/>
      <c r="O171" s="59">
        <v>43805</v>
      </c>
      <c r="P171" s="222">
        <v>0.35416666666666669</v>
      </c>
      <c r="Q171" s="222">
        <v>2.0833333333333332E-2</v>
      </c>
      <c r="R171" s="222">
        <v>0.66666666666666663</v>
      </c>
      <c r="S171" s="116">
        <f t="shared" si="45"/>
        <v>0.29166666666666663</v>
      </c>
      <c r="T171" s="207">
        <v>0</v>
      </c>
      <c r="U171" s="1"/>
    </row>
    <row r="172" spans="1:21" x14ac:dyDescent="0.2">
      <c r="A172" s="7">
        <v>43562</v>
      </c>
      <c r="B172" s="45"/>
      <c r="C172" s="45"/>
      <c r="D172" s="45"/>
      <c r="E172" s="85"/>
      <c r="F172" s="18"/>
      <c r="G172" s="103"/>
      <c r="H172" s="7">
        <v>43684</v>
      </c>
      <c r="I172" s="222">
        <v>0.35416666666666669</v>
      </c>
      <c r="J172" s="222">
        <v>2.0833333333333332E-2</v>
      </c>
      <c r="K172" s="222">
        <v>0.66666666666666663</v>
      </c>
      <c r="L172" s="116">
        <f t="shared" si="46"/>
        <v>0.29166666666666663</v>
      </c>
      <c r="M172" s="207">
        <v>0</v>
      </c>
      <c r="N172" s="1"/>
      <c r="O172" s="59">
        <v>43806</v>
      </c>
      <c r="P172" s="222">
        <v>0.35416666666666669</v>
      </c>
      <c r="Q172" s="222">
        <v>2.0833333333333332E-2</v>
      </c>
      <c r="R172" s="222">
        <v>0.66666666666666663</v>
      </c>
      <c r="S172" s="116">
        <f t="shared" si="45"/>
        <v>0.29166666666666663</v>
      </c>
      <c r="T172" s="207">
        <v>0</v>
      </c>
      <c r="U172" s="1"/>
    </row>
    <row r="173" spans="1:21" x14ac:dyDescent="0.2">
      <c r="A173" s="7">
        <v>43563</v>
      </c>
      <c r="B173" s="97"/>
      <c r="C173" s="98"/>
      <c r="D173" s="98"/>
      <c r="E173" s="99">
        <f>SUM(E167:E172)</f>
        <v>1.458333333333333</v>
      </c>
      <c r="F173" s="211">
        <v>0</v>
      </c>
      <c r="G173" s="206" t="e">
        <f>IF(E173&gt;#REF!,E173-#REF!,0)</f>
        <v>#REF!</v>
      </c>
      <c r="H173" s="7">
        <v>43685</v>
      </c>
      <c r="I173" s="222">
        <v>0.35416666666666669</v>
      </c>
      <c r="J173" s="222">
        <v>2.0833333333333332E-2</v>
      </c>
      <c r="K173" s="222">
        <v>0.66666666666666663</v>
      </c>
      <c r="L173" s="116">
        <f t="shared" si="46"/>
        <v>0.29166666666666663</v>
      </c>
      <c r="M173" s="207">
        <v>0</v>
      </c>
      <c r="N173" s="1"/>
      <c r="O173" s="59">
        <v>43807</v>
      </c>
      <c r="P173" s="45"/>
      <c r="Q173" s="45"/>
      <c r="R173" s="45"/>
      <c r="S173" s="85"/>
      <c r="T173" s="18"/>
      <c r="U173" s="103"/>
    </row>
    <row r="174" spans="1:21" x14ac:dyDescent="0.2">
      <c r="A174" s="7">
        <v>43564</v>
      </c>
      <c r="B174" s="75"/>
      <c r="C174" s="75"/>
      <c r="D174" s="75"/>
      <c r="E174" s="138"/>
      <c r="F174" s="76"/>
      <c r="G174" s="202" t="s">
        <v>678</v>
      </c>
      <c r="H174" s="7">
        <v>43686</v>
      </c>
      <c r="I174" s="222">
        <v>0.35416666666666669</v>
      </c>
      <c r="J174" s="222">
        <v>2.0833333333333332E-2</v>
      </c>
      <c r="K174" s="222">
        <v>0.66666666666666663</v>
      </c>
      <c r="L174" s="116">
        <f t="shared" si="46"/>
        <v>0.29166666666666663</v>
      </c>
      <c r="M174" s="207">
        <v>0</v>
      </c>
      <c r="N174" s="1"/>
      <c r="O174" s="59">
        <v>43808</v>
      </c>
      <c r="P174" s="97"/>
      <c r="Q174" s="98"/>
      <c r="R174" s="98"/>
      <c r="S174" s="99">
        <f>SUM(S168:S173)</f>
        <v>1.458333333333333</v>
      </c>
      <c r="T174" s="211">
        <v>0</v>
      </c>
      <c r="U174" s="206" t="e">
        <f>IF(S174&gt;#REF!,S174-#REF!,0)</f>
        <v>#REF!</v>
      </c>
    </row>
    <row r="175" spans="1:21" x14ac:dyDescent="0.2">
      <c r="A175" s="7">
        <v>43565</v>
      </c>
      <c r="B175" s="222">
        <v>0.35416666666666669</v>
      </c>
      <c r="C175" s="222">
        <v>2.0833333333333332E-2</v>
      </c>
      <c r="D175" s="222">
        <v>0.66666666666666663</v>
      </c>
      <c r="E175" s="116">
        <f t="shared" ref="E175:E178" si="47">SUM(D175-B175-C175)</f>
        <v>0.29166666666666663</v>
      </c>
      <c r="F175" s="207">
        <v>0</v>
      </c>
      <c r="G175" s="1"/>
      <c r="H175" s="7">
        <v>43687</v>
      </c>
      <c r="I175" s="256"/>
      <c r="J175" s="256"/>
      <c r="K175" s="256"/>
      <c r="L175" s="257"/>
      <c r="M175" s="258"/>
      <c r="N175" s="259" t="s">
        <v>698</v>
      </c>
      <c r="O175" s="59">
        <v>43809</v>
      </c>
      <c r="P175" s="222">
        <v>0.35416666666666669</v>
      </c>
      <c r="Q175" s="222">
        <v>2.0833333333333332E-2</v>
      </c>
      <c r="R175" s="222">
        <v>0.66666666666666663</v>
      </c>
      <c r="S175" s="116">
        <f t="shared" ref="S175:S179" si="48">SUM(R175-P175-Q175)</f>
        <v>0.29166666666666663</v>
      </c>
      <c r="T175" s="207">
        <v>0</v>
      </c>
      <c r="U175" s="1"/>
    </row>
    <row r="176" spans="1:21" x14ac:dyDescent="0.2">
      <c r="A176" s="7">
        <v>43566</v>
      </c>
      <c r="B176" s="222">
        <v>0.35416666666666669</v>
      </c>
      <c r="C176" s="222">
        <v>2.0833333333333332E-2</v>
      </c>
      <c r="D176" s="222">
        <v>0.66666666666666663</v>
      </c>
      <c r="E176" s="116">
        <f t="shared" si="47"/>
        <v>0.29166666666666663</v>
      </c>
      <c r="F176" s="207">
        <v>0</v>
      </c>
      <c r="G176" s="1"/>
      <c r="H176" s="7">
        <v>43688</v>
      </c>
      <c r="I176" s="45"/>
      <c r="J176" s="45"/>
      <c r="K176" s="45"/>
      <c r="L176" s="85"/>
      <c r="M176" s="18"/>
      <c r="N176" s="103"/>
      <c r="O176" s="59">
        <v>43810</v>
      </c>
      <c r="P176" s="222">
        <v>0.35416666666666669</v>
      </c>
      <c r="Q176" s="222">
        <v>2.0833333333333332E-2</v>
      </c>
      <c r="R176" s="222">
        <v>0.66666666666666663</v>
      </c>
      <c r="S176" s="116">
        <f t="shared" si="48"/>
        <v>0.29166666666666663</v>
      </c>
      <c r="T176" s="207">
        <v>0</v>
      </c>
      <c r="U176" s="1"/>
    </row>
    <row r="177" spans="1:21" x14ac:dyDescent="0.2">
      <c r="A177" s="7">
        <v>43567</v>
      </c>
      <c r="B177" s="222">
        <v>0.35416666666666669</v>
      </c>
      <c r="C177" s="222">
        <v>2.0833333333333332E-2</v>
      </c>
      <c r="D177" s="222">
        <v>0.66666666666666663</v>
      </c>
      <c r="E177" s="116">
        <f t="shared" si="47"/>
        <v>0.29166666666666663</v>
      </c>
      <c r="F177" s="207">
        <v>0</v>
      </c>
      <c r="G177" s="1"/>
      <c r="H177" s="7">
        <v>43689</v>
      </c>
      <c r="I177" s="97"/>
      <c r="J177" s="98"/>
      <c r="K177" s="98"/>
      <c r="L177" s="99">
        <f>SUM(L171:L176)</f>
        <v>1.1666666666666665</v>
      </c>
      <c r="M177" s="211">
        <v>0</v>
      </c>
      <c r="N177" s="206" t="e">
        <f>IF(L177&gt;#REF!,L177-#REF!,0)</f>
        <v>#REF!</v>
      </c>
      <c r="O177" s="59">
        <v>43811</v>
      </c>
      <c r="P177" s="222">
        <v>0.35416666666666669</v>
      </c>
      <c r="Q177" s="222">
        <v>2.0833333333333332E-2</v>
      </c>
      <c r="R177" s="222">
        <v>0.66666666666666663</v>
      </c>
      <c r="S177" s="116">
        <f t="shared" si="48"/>
        <v>0.29166666666666663</v>
      </c>
      <c r="T177" s="207">
        <v>0</v>
      </c>
      <c r="U177" s="1"/>
    </row>
    <row r="178" spans="1:21" x14ac:dyDescent="0.2">
      <c r="A178" s="7">
        <v>43568</v>
      </c>
      <c r="B178" s="222">
        <v>0.35416666666666669</v>
      </c>
      <c r="C178" s="222">
        <v>2.0833333333333332E-2</v>
      </c>
      <c r="D178" s="222">
        <v>0.66666666666666663</v>
      </c>
      <c r="E178" s="116">
        <f t="shared" si="47"/>
        <v>0.29166666666666663</v>
      </c>
      <c r="F178" s="207">
        <v>0</v>
      </c>
      <c r="G178" s="1"/>
      <c r="H178" s="7">
        <v>43690</v>
      </c>
      <c r="I178" s="74"/>
      <c r="J178" s="150"/>
      <c r="K178" s="150"/>
      <c r="L178" s="158">
        <v>0.29166666666666669</v>
      </c>
      <c r="M178" s="150"/>
      <c r="N178" s="64" t="s">
        <v>360</v>
      </c>
      <c r="O178" s="59">
        <v>43812</v>
      </c>
      <c r="P178" s="222">
        <v>0.35416666666666669</v>
      </c>
      <c r="Q178" s="222">
        <v>2.0833333333333332E-2</v>
      </c>
      <c r="R178" s="222">
        <v>0.66666666666666663</v>
      </c>
      <c r="S178" s="116">
        <f t="shared" si="48"/>
        <v>0.29166666666666663</v>
      </c>
      <c r="T178" s="207">
        <v>0</v>
      </c>
      <c r="U178" s="1"/>
    </row>
    <row r="179" spans="1:21" x14ac:dyDescent="0.2">
      <c r="A179" s="7">
        <v>43569</v>
      </c>
      <c r="B179" s="45"/>
      <c r="C179" s="45"/>
      <c r="D179" s="45"/>
      <c r="E179" s="85"/>
      <c r="F179" s="18"/>
      <c r="G179" s="103"/>
      <c r="H179" s="7">
        <v>43691</v>
      </c>
      <c r="I179" s="75"/>
      <c r="J179" s="75"/>
      <c r="K179" s="75"/>
      <c r="L179" s="138"/>
      <c r="M179" s="76"/>
      <c r="N179" s="202" t="s">
        <v>684</v>
      </c>
      <c r="O179" s="59">
        <v>43813</v>
      </c>
      <c r="P179" s="222">
        <v>0.35416666666666669</v>
      </c>
      <c r="Q179" s="222">
        <v>2.0833333333333332E-2</v>
      </c>
      <c r="R179" s="222">
        <v>0.66666666666666663</v>
      </c>
      <c r="S179" s="116">
        <f t="shared" si="48"/>
        <v>0.29166666666666663</v>
      </c>
      <c r="T179" s="207">
        <v>0</v>
      </c>
      <c r="U179" s="65" t="s">
        <v>675</v>
      </c>
    </row>
    <row r="180" spans="1:21" x14ac:dyDescent="0.2">
      <c r="A180" s="7">
        <v>43570</v>
      </c>
      <c r="B180" s="97"/>
      <c r="C180" s="98"/>
      <c r="D180" s="98"/>
      <c r="E180" s="99">
        <f>SUM(E174:E179)</f>
        <v>1.1666666666666665</v>
      </c>
      <c r="F180" s="211">
        <v>0</v>
      </c>
      <c r="G180" s="206" t="e">
        <f>IF(E180&gt;#REF!,E180-#REF!,0)</f>
        <v>#REF!</v>
      </c>
      <c r="H180" s="7">
        <v>43692</v>
      </c>
      <c r="I180" s="74"/>
      <c r="J180" s="150"/>
      <c r="K180" s="150"/>
      <c r="L180" s="158">
        <v>0.29166666666666669</v>
      </c>
      <c r="M180" s="150"/>
      <c r="N180" s="64" t="s">
        <v>360</v>
      </c>
      <c r="O180" s="59">
        <v>43814</v>
      </c>
      <c r="P180" s="45"/>
      <c r="Q180" s="45"/>
      <c r="R180" s="45"/>
      <c r="S180" s="85"/>
      <c r="T180" s="18"/>
      <c r="U180" s="103"/>
    </row>
    <row r="181" spans="1:21" x14ac:dyDescent="0.2">
      <c r="A181" s="7">
        <v>43571</v>
      </c>
      <c r="B181" s="222">
        <v>0.35416666666666669</v>
      </c>
      <c r="C181" s="222">
        <v>2.0833333333333332E-2</v>
      </c>
      <c r="D181" s="222">
        <v>0.66666666666666663</v>
      </c>
      <c r="E181" s="116">
        <f t="shared" ref="E181:E185" si="49">SUM(D181-B181-C181)</f>
        <v>0.29166666666666663</v>
      </c>
      <c r="F181" s="207">
        <v>0</v>
      </c>
      <c r="G181" s="1"/>
      <c r="H181" s="7">
        <v>43693</v>
      </c>
      <c r="I181" s="74"/>
      <c r="J181" s="150"/>
      <c r="K181" s="150"/>
      <c r="L181" s="158">
        <v>0.29166666666666669</v>
      </c>
      <c r="M181" s="150"/>
      <c r="N181" s="64" t="s">
        <v>360</v>
      </c>
      <c r="O181" s="59">
        <v>43815</v>
      </c>
      <c r="P181" s="97"/>
      <c r="Q181" s="98"/>
      <c r="R181" s="98"/>
      <c r="S181" s="99">
        <f>SUM(S175:S180)</f>
        <v>1.458333333333333</v>
      </c>
      <c r="T181" s="211">
        <v>0</v>
      </c>
      <c r="U181" s="206" t="e">
        <f>IF(S181&gt;#REF!,S181-#REF!,0)</f>
        <v>#REF!</v>
      </c>
    </row>
    <row r="182" spans="1:21" x14ac:dyDescent="0.2">
      <c r="A182" s="7">
        <v>43572</v>
      </c>
      <c r="B182" s="222">
        <v>0.35416666666666669</v>
      </c>
      <c r="C182" s="222">
        <v>2.0833333333333332E-2</v>
      </c>
      <c r="D182" s="222">
        <v>0.66666666666666663</v>
      </c>
      <c r="E182" s="116">
        <f t="shared" si="49"/>
        <v>0.29166666666666663</v>
      </c>
      <c r="F182" s="207">
        <v>0</v>
      </c>
      <c r="G182" s="1"/>
      <c r="H182" s="7">
        <v>43694</v>
      </c>
      <c r="I182" s="74"/>
      <c r="J182" s="150"/>
      <c r="K182" s="150"/>
      <c r="L182" s="158">
        <v>0.33333333333333298</v>
      </c>
      <c r="M182" s="150"/>
      <c r="N182" s="64" t="s">
        <v>360</v>
      </c>
      <c r="O182" s="59">
        <v>43816</v>
      </c>
      <c r="P182" s="222">
        <v>0.35416666666666669</v>
      </c>
      <c r="Q182" s="222">
        <v>2.0833333333333332E-2</v>
      </c>
      <c r="R182" s="222">
        <v>0.66666666666666663</v>
      </c>
      <c r="S182" s="116">
        <f t="shared" ref="S182:S186" si="50">SUM(R182-P182-Q182)</f>
        <v>0.29166666666666663</v>
      </c>
      <c r="T182" s="207">
        <v>0</v>
      </c>
      <c r="U182" s="1"/>
    </row>
    <row r="183" spans="1:21" x14ac:dyDescent="0.2">
      <c r="A183" s="7">
        <v>43573</v>
      </c>
      <c r="B183" s="222">
        <v>0.35416666666666669</v>
      </c>
      <c r="C183" s="222">
        <v>2.0833333333333332E-2</v>
      </c>
      <c r="D183" s="222">
        <v>0.66666666666666663</v>
      </c>
      <c r="E183" s="116">
        <f t="shared" si="49"/>
        <v>0.29166666666666663</v>
      </c>
      <c r="F183" s="207">
        <v>0</v>
      </c>
      <c r="G183" s="1"/>
      <c r="H183" s="7">
        <v>43695</v>
      </c>
      <c r="I183" s="45"/>
      <c r="J183" s="45"/>
      <c r="K183" s="45"/>
      <c r="L183" s="85"/>
      <c r="M183" s="18"/>
      <c r="N183" s="103"/>
      <c r="O183" s="59">
        <v>43817</v>
      </c>
      <c r="P183" s="222">
        <v>0.35416666666666669</v>
      </c>
      <c r="Q183" s="222">
        <v>2.0833333333333332E-2</v>
      </c>
      <c r="R183" s="222">
        <v>0.66666666666666663</v>
      </c>
      <c r="S183" s="116">
        <f t="shared" si="50"/>
        <v>0.29166666666666663</v>
      </c>
      <c r="T183" s="207">
        <v>0</v>
      </c>
      <c r="U183" s="1"/>
    </row>
    <row r="184" spans="1:21" x14ac:dyDescent="0.2">
      <c r="A184" s="7">
        <v>43574</v>
      </c>
      <c r="B184" s="222">
        <v>0.35416666666666669</v>
      </c>
      <c r="C184" s="222">
        <v>2.0833333333333332E-2</v>
      </c>
      <c r="D184" s="222">
        <v>0.66666666666666663</v>
      </c>
      <c r="E184" s="116">
        <f t="shared" si="49"/>
        <v>0.29166666666666663</v>
      </c>
      <c r="F184" s="207">
        <v>0</v>
      </c>
      <c r="G184" s="1"/>
      <c r="H184" s="7">
        <v>43696</v>
      </c>
      <c r="I184" s="97"/>
      <c r="J184" s="98"/>
      <c r="K184" s="98"/>
      <c r="L184" s="99">
        <f>SUM(L178:L183)</f>
        <v>1.208333333333333</v>
      </c>
      <c r="M184" s="211">
        <v>0</v>
      </c>
      <c r="N184" s="206" t="e">
        <f>IF(L184&gt;#REF!,L184-#REF!,0)</f>
        <v>#REF!</v>
      </c>
      <c r="O184" s="59">
        <v>43818</v>
      </c>
      <c r="P184" s="222">
        <v>0.35416666666666669</v>
      </c>
      <c r="Q184" s="222">
        <v>2.0833333333333332E-2</v>
      </c>
      <c r="R184" s="222">
        <v>0.66666666666666663</v>
      </c>
      <c r="S184" s="116">
        <f t="shared" si="50"/>
        <v>0.29166666666666663</v>
      </c>
      <c r="T184" s="207">
        <v>0</v>
      </c>
      <c r="U184" s="1"/>
    </row>
    <row r="185" spans="1:21" x14ac:dyDescent="0.2">
      <c r="A185" s="7">
        <v>43575</v>
      </c>
      <c r="B185" s="222">
        <v>0.35416666666666669</v>
      </c>
      <c r="C185" s="222">
        <v>2.0833333333333332E-2</v>
      </c>
      <c r="D185" s="222">
        <v>0.66666666666666663</v>
      </c>
      <c r="E185" s="116">
        <f t="shared" si="49"/>
        <v>0.29166666666666663</v>
      </c>
      <c r="F185" s="207">
        <v>0</v>
      </c>
      <c r="G185" s="1"/>
      <c r="H185" s="7">
        <v>43697</v>
      </c>
      <c r="I185" s="74"/>
      <c r="J185" s="150"/>
      <c r="K185" s="150"/>
      <c r="L185" s="158">
        <v>0.29166666666666669</v>
      </c>
      <c r="M185" s="150"/>
      <c r="N185" s="64" t="s">
        <v>360</v>
      </c>
      <c r="O185" s="59">
        <v>43819</v>
      </c>
      <c r="P185" s="222">
        <v>0.35416666666666669</v>
      </c>
      <c r="Q185" s="222">
        <v>2.0833333333333332E-2</v>
      </c>
      <c r="R185" s="222">
        <v>0.66666666666666663</v>
      </c>
      <c r="S185" s="116">
        <f t="shared" si="50"/>
        <v>0.29166666666666663</v>
      </c>
      <c r="T185" s="207">
        <v>0</v>
      </c>
      <c r="U185" s="1" t="s">
        <v>700</v>
      </c>
    </row>
    <row r="186" spans="1:21" x14ac:dyDescent="0.2">
      <c r="A186" s="7">
        <v>43576</v>
      </c>
      <c r="B186" s="45"/>
      <c r="C186" s="45"/>
      <c r="D186" s="45"/>
      <c r="E186" s="85"/>
      <c r="F186" s="18"/>
      <c r="G186" s="103"/>
      <c r="H186" s="7">
        <v>43698</v>
      </c>
      <c r="I186" s="74"/>
      <c r="J186" s="150"/>
      <c r="K186" s="150"/>
      <c r="L186" s="158">
        <v>0.29166666666666669</v>
      </c>
      <c r="M186" s="150"/>
      <c r="N186" s="64" t="s">
        <v>360</v>
      </c>
      <c r="O186" s="59">
        <v>43820</v>
      </c>
      <c r="P186" s="222">
        <v>0.35416666666666669</v>
      </c>
      <c r="Q186" s="222">
        <v>2.0833333333333332E-2</v>
      </c>
      <c r="R186" s="222">
        <v>0.66666666666666663</v>
      </c>
      <c r="S186" s="116">
        <f t="shared" si="50"/>
        <v>0.29166666666666663</v>
      </c>
      <c r="T186" s="207">
        <v>0</v>
      </c>
      <c r="U186" s="1"/>
    </row>
    <row r="187" spans="1:21" x14ac:dyDescent="0.2">
      <c r="A187" s="7">
        <v>43577</v>
      </c>
      <c r="B187" s="97"/>
      <c r="C187" s="98"/>
      <c r="D187" s="98"/>
      <c r="E187" s="99">
        <f>SUM(E181:E186)</f>
        <v>1.458333333333333</v>
      </c>
      <c r="F187" s="211">
        <v>0</v>
      </c>
      <c r="G187" s="206" t="e">
        <f>IF(E187&gt;#REF!,E187-#REF!,0)</f>
        <v>#REF!</v>
      </c>
      <c r="H187" s="7">
        <v>43699</v>
      </c>
      <c r="I187" s="74"/>
      <c r="J187" s="150"/>
      <c r="K187" s="150"/>
      <c r="L187" s="158">
        <v>0.29166666666666669</v>
      </c>
      <c r="M187" s="150"/>
      <c r="N187" s="64" t="s">
        <v>360</v>
      </c>
      <c r="O187" s="59">
        <v>43821</v>
      </c>
      <c r="P187" s="45"/>
      <c r="Q187" s="45"/>
      <c r="R187" s="45"/>
      <c r="S187" s="85"/>
      <c r="T187" s="18"/>
      <c r="U187" s="103"/>
    </row>
    <row r="188" spans="1:21" x14ac:dyDescent="0.2">
      <c r="A188" s="7">
        <v>43578</v>
      </c>
      <c r="B188" s="222">
        <v>0.35416666666666669</v>
      </c>
      <c r="C188" s="222">
        <v>2.0833333333333332E-2</v>
      </c>
      <c r="D188" s="222">
        <v>0.66666666666666663</v>
      </c>
      <c r="E188" s="116">
        <f t="shared" ref="E188:E192" si="51">SUM(D188-B188-C188)</f>
        <v>0.29166666666666663</v>
      </c>
      <c r="F188" s="207">
        <v>0</v>
      </c>
      <c r="G188" s="1"/>
      <c r="H188" s="7">
        <v>43700</v>
      </c>
      <c r="I188" s="74"/>
      <c r="J188" s="150"/>
      <c r="K188" s="150"/>
      <c r="L188" s="158">
        <v>0.29166666666666669</v>
      </c>
      <c r="M188" s="150"/>
      <c r="N188" s="64" t="s">
        <v>360</v>
      </c>
      <c r="O188" s="59">
        <v>43822</v>
      </c>
      <c r="P188" s="97"/>
      <c r="Q188" s="98"/>
      <c r="R188" s="98"/>
      <c r="S188" s="99">
        <f>SUM(S182:S187)</f>
        <v>1.458333333333333</v>
      </c>
      <c r="T188" s="211">
        <v>0</v>
      </c>
      <c r="U188" s="206" t="e">
        <f>IF(S188&gt;#REF!,S188-#REF!,0)</f>
        <v>#REF!</v>
      </c>
    </row>
    <row r="189" spans="1:21" x14ac:dyDescent="0.2">
      <c r="A189" s="7">
        <v>43579</v>
      </c>
      <c r="B189" s="222">
        <v>0.35416666666666669</v>
      </c>
      <c r="C189" s="222">
        <v>2.0833333333333332E-2</v>
      </c>
      <c r="D189" s="222">
        <v>0.66666666666666663</v>
      </c>
      <c r="E189" s="116">
        <f t="shared" si="51"/>
        <v>0.29166666666666663</v>
      </c>
      <c r="F189" s="207">
        <v>0</v>
      </c>
      <c r="G189" s="1"/>
      <c r="H189" s="7">
        <v>43701</v>
      </c>
      <c r="I189" s="74"/>
      <c r="J189" s="150"/>
      <c r="K189" s="150"/>
      <c r="L189" s="158">
        <v>0.33333333333333298</v>
      </c>
      <c r="M189" s="150"/>
      <c r="N189" s="64" t="s">
        <v>360</v>
      </c>
      <c r="O189" s="59">
        <v>43823</v>
      </c>
      <c r="P189" s="75"/>
      <c r="Q189" s="75"/>
      <c r="R189" s="75"/>
      <c r="S189" s="138"/>
      <c r="T189" s="76"/>
      <c r="U189" s="202" t="s">
        <v>687</v>
      </c>
    </row>
    <row r="190" spans="1:21" x14ac:dyDescent="0.2">
      <c r="A190" s="7">
        <v>43580</v>
      </c>
      <c r="B190" s="222">
        <v>0.35416666666666669</v>
      </c>
      <c r="C190" s="222">
        <v>2.0833333333333332E-2</v>
      </c>
      <c r="D190" s="222">
        <v>0.66666666666666663</v>
      </c>
      <c r="E190" s="116">
        <f t="shared" si="51"/>
        <v>0.29166666666666663</v>
      </c>
      <c r="F190" s="207">
        <v>0</v>
      </c>
      <c r="G190" s="1"/>
      <c r="H190" s="7">
        <v>43702</v>
      </c>
      <c r="I190" s="45"/>
      <c r="J190" s="45"/>
      <c r="K190" s="45"/>
      <c r="L190" s="85"/>
      <c r="M190" s="18"/>
      <c r="N190" s="103"/>
      <c r="O190" s="59">
        <v>43824</v>
      </c>
      <c r="P190" s="74"/>
      <c r="Q190" s="150"/>
      <c r="R190" s="150"/>
      <c r="S190" s="158">
        <v>0.29166666666666669</v>
      </c>
      <c r="T190" s="150"/>
      <c r="U190" s="64" t="s">
        <v>360</v>
      </c>
    </row>
    <row r="191" spans="1:21" x14ac:dyDescent="0.2">
      <c r="A191" s="7">
        <v>43581</v>
      </c>
      <c r="B191" s="222">
        <v>0.35416666666666669</v>
      </c>
      <c r="C191" s="222">
        <v>2.0833333333333332E-2</v>
      </c>
      <c r="D191" s="222">
        <v>0.66666666666666663</v>
      </c>
      <c r="E191" s="116">
        <f t="shared" si="51"/>
        <v>0.29166666666666663</v>
      </c>
      <c r="F191" s="207">
        <v>0</v>
      </c>
      <c r="G191" s="1"/>
      <c r="H191" s="7">
        <v>43703</v>
      </c>
      <c r="I191" s="97"/>
      <c r="J191" s="98"/>
      <c r="K191" s="98"/>
      <c r="L191" s="99">
        <f>SUM(L185:L190)</f>
        <v>1.4999999999999998</v>
      </c>
      <c r="M191" s="211">
        <v>0</v>
      </c>
      <c r="N191" s="206" t="e">
        <f>IF(L191&gt;#REF!,L191-#REF!,0)</f>
        <v>#REF!</v>
      </c>
      <c r="O191" s="59">
        <v>43825</v>
      </c>
      <c r="P191" s="74"/>
      <c r="Q191" s="150"/>
      <c r="R191" s="150"/>
      <c r="S191" s="158">
        <v>0.29166666666666669</v>
      </c>
      <c r="T191" s="150"/>
      <c r="U191" s="64" t="s">
        <v>360</v>
      </c>
    </row>
    <row r="192" spans="1:21" x14ac:dyDescent="0.2">
      <c r="A192" s="7">
        <v>43582</v>
      </c>
      <c r="B192" s="222">
        <v>0.35416666666666669</v>
      </c>
      <c r="C192" s="222">
        <v>2.0833333333333332E-2</v>
      </c>
      <c r="D192" s="222">
        <v>0.66666666666666663</v>
      </c>
      <c r="E192" s="116">
        <f t="shared" si="51"/>
        <v>0.29166666666666663</v>
      </c>
      <c r="F192" s="207">
        <v>0</v>
      </c>
      <c r="G192" s="1"/>
      <c r="H192" s="7">
        <v>43704</v>
      </c>
      <c r="I192" s="74"/>
      <c r="J192" s="150"/>
      <c r="K192" s="150"/>
      <c r="L192" s="158">
        <v>0.29166666666666669</v>
      </c>
      <c r="M192" s="150"/>
      <c r="N192" s="64" t="s">
        <v>360</v>
      </c>
      <c r="O192" s="59">
        <v>43826</v>
      </c>
      <c r="P192" s="74"/>
      <c r="Q192" s="150"/>
      <c r="R192" s="150"/>
      <c r="S192" s="158">
        <v>0.29166666666666669</v>
      </c>
      <c r="T192" s="150"/>
      <c r="U192" s="64" t="s">
        <v>360</v>
      </c>
    </row>
    <row r="193" spans="1:21" x14ac:dyDescent="0.2">
      <c r="A193" s="7">
        <v>43583</v>
      </c>
      <c r="B193" s="45"/>
      <c r="C193" s="45"/>
      <c r="D193" s="45"/>
      <c r="E193" s="85"/>
      <c r="F193" s="18"/>
      <c r="G193" s="103"/>
      <c r="H193" s="7">
        <v>43705</v>
      </c>
      <c r="I193" s="74"/>
      <c r="J193" s="150"/>
      <c r="K193" s="150"/>
      <c r="L193" s="158">
        <v>0.29166666666666669</v>
      </c>
      <c r="M193" s="150"/>
      <c r="N193" s="64" t="s">
        <v>360</v>
      </c>
      <c r="O193" s="59">
        <v>43827</v>
      </c>
      <c r="P193" s="74"/>
      <c r="Q193" s="150"/>
      <c r="R193" s="150"/>
      <c r="S193" s="158">
        <v>0.29166666666666669</v>
      </c>
      <c r="T193" s="150"/>
      <c r="U193" s="64" t="s">
        <v>360</v>
      </c>
    </row>
    <row r="194" spans="1:21" x14ac:dyDescent="0.2">
      <c r="A194" s="7">
        <v>43584</v>
      </c>
      <c r="B194" s="97"/>
      <c r="C194" s="98"/>
      <c r="D194" s="98"/>
      <c r="E194" s="99">
        <f>SUM(E188:E193)</f>
        <v>1.458333333333333</v>
      </c>
      <c r="F194" s="211">
        <v>0</v>
      </c>
      <c r="G194" s="206" t="e">
        <f>IF(E194&gt;#REF!,E194-#REF!,0)</f>
        <v>#REF!</v>
      </c>
      <c r="H194" s="7">
        <v>43706</v>
      </c>
      <c r="I194" s="74"/>
      <c r="J194" s="150"/>
      <c r="K194" s="150"/>
      <c r="L194" s="158">
        <v>0.29166666666666669</v>
      </c>
      <c r="M194" s="150"/>
      <c r="N194" s="64" t="s">
        <v>360</v>
      </c>
      <c r="O194" s="59">
        <v>43828</v>
      </c>
      <c r="P194" s="45"/>
      <c r="Q194" s="45"/>
      <c r="R194" s="45"/>
      <c r="S194" s="85"/>
      <c r="T194" s="18"/>
      <c r="U194" s="103"/>
    </row>
    <row r="195" spans="1:21" x14ac:dyDescent="0.2">
      <c r="A195" s="7"/>
      <c r="B195" s="8"/>
      <c r="C195" s="8"/>
      <c r="D195" s="8"/>
      <c r="E195" s="85"/>
      <c r="F195" s="43"/>
      <c r="G195" s="1"/>
      <c r="H195" s="7">
        <v>43707</v>
      </c>
      <c r="I195" s="222">
        <v>0.35416666666666669</v>
      </c>
      <c r="J195" s="222">
        <v>2.0833333333333332E-2</v>
      </c>
      <c r="K195" s="222">
        <v>0.66666666666666663</v>
      </c>
      <c r="L195" s="116">
        <f t="shared" ref="L195" si="52">SUM(K195-I195-J195)</f>
        <v>0.29166666666666663</v>
      </c>
      <c r="M195" s="207">
        <v>0</v>
      </c>
      <c r="N195" s="1"/>
      <c r="O195" s="59">
        <v>43829</v>
      </c>
      <c r="P195" s="97"/>
      <c r="Q195" s="98"/>
      <c r="R195" s="98"/>
      <c r="S195" s="99">
        <f>SUM(S189:S194)</f>
        <v>1.1666666666666667</v>
      </c>
      <c r="T195" s="211">
        <v>0</v>
      </c>
      <c r="U195" s="206" t="e">
        <f>IF(S195&gt;#REF!,S195-#REF!,0)</f>
        <v>#REF!</v>
      </c>
    </row>
    <row r="196" spans="1:21" x14ac:dyDescent="0.2">
      <c r="A196" s="7"/>
      <c r="B196" s="8"/>
      <c r="C196" s="8"/>
      <c r="D196" s="8"/>
      <c r="E196" s="85"/>
      <c r="F196" s="43"/>
      <c r="G196" s="1"/>
      <c r="H196" s="7"/>
      <c r="I196" s="8"/>
      <c r="J196" s="8"/>
      <c r="K196" s="8"/>
      <c r="L196" s="85"/>
      <c r="M196" s="43"/>
      <c r="N196" s="1"/>
      <c r="O196" s="7"/>
      <c r="P196" s="8"/>
      <c r="Q196" s="8"/>
      <c r="R196" s="8"/>
      <c r="S196" s="85"/>
      <c r="T196" s="43"/>
      <c r="U196" s="1"/>
    </row>
    <row r="197" spans="1:21" x14ac:dyDescent="0.2">
      <c r="A197" s="7"/>
      <c r="B197" s="8"/>
      <c r="C197" s="8"/>
      <c r="D197" s="8"/>
      <c r="E197" s="85"/>
      <c r="F197" s="43"/>
      <c r="G197" s="1"/>
      <c r="H197" s="7"/>
      <c r="I197" s="8"/>
      <c r="J197" s="8"/>
      <c r="K197" s="8"/>
      <c r="L197" s="85"/>
      <c r="M197" s="43"/>
      <c r="N197" s="1"/>
      <c r="O197" s="7"/>
      <c r="P197" s="8"/>
      <c r="Q197" s="8"/>
      <c r="R197" s="8"/>
      <c r="S197" s="85"/>
      <c r="T197" s="43"/>
      <c r="U197" s="1"/>
    </row>
    <row r="198" spans="1:21" x14ac:dyDescent="0.2">
      <c r="A198" s="7"/>
      <c r="B198" s="8"/>
      <c r="C198" s="8"/>
      <c r="D198" s="8"/>
      <c r="E198" s="85"/>
      <c r="F198" s="43"/>
      <c r="G198" s="1"/>
      <c r="H198" s="7"/>
      <c r="I198" s="8"/>
      <c r="J198" s="8"/>
      <c r="K198" s="8"/>
      <c r="L198" s="85"/>
      <c r="M198" s="43"/>
      <c r="N198" s="1"/>
      <c r="O198" s="7"/>
      <c r="P198" s="8"/>
      <c r="Q198" s="8"/>
      <c r="R198" s="8"/>
      <c r="S198" s="85"/>
      <c r="T198" s="43"/>
      <c r="U198" s="1"/>
    </row>
    <row r="199" spans="1:21" x14ac:dyDescent="0.2">
      <c r="A199" s="7"/>
      <c r="B199" s="8"/>
      <c r="C199" s="8"/>
      <c r="D199" s="8"/>
      <c r="E199" s="85"/>
      <c r="F199" s="43"/>
      <c r="G199" s="1"/>
      <c r="H199" s="7"/>
      <c r="I199" s="8"/>
      <c r="J199" s="8"/>
      <c r="K199" s="8"/>
      <c r="L199" s="85"/>
      <c r="M199" s="43"/>
      <c r="N199" s="1"/>
      <c r="O199" s="7"/>
      <c r="P199" s="8"/>
      <c r="Q199" s="8"/>
      <c r="R199" s="8"/>
      <c r="S199" s="85"/>
      <c r="T199" s="43"/>
      <c r="U199" s="1"/>
    </row>
    <row r="200" spans="1:21" x14ac:dyDescent="0.2">
      <c r="A200" s="7"/>
      <c r="B200" s="8"/>
      <c r="C200" s="8"/>
      <c r="D200" s="8"/>
      <c r="E200" s="85"/>
      <c r="F200" s="43"/>
      <c r="G200" s="1"/>
      <c r="H200" s="7"/>
      <c r="I200" s="8"/>
      <c r="J200" s="8"/>
      <c r="K200" s="8"/>
      <c r="L200" s="85"/>
      <c r="M200" s="43"/>
      <c r="N200" s="1"/>
      <c r="O200" s="7"/>
      <c r="P200" s="8"/>
      <c r="Q200" s="8"/>
      <c r="R200" s="8"/>
      <c r="S200" s="85"/>
      <c r="T200" s="43"/>
      <c r="U200" s="1"/>
    </row>
    <row r="201" spans="1:21" x14ac:dyDescent="0.2">
      <c r="A201" s="7"/>
      <c r="B201" s="8"/>
      <c r="C201" s="8"/>
      <c r="D201" s="8"/>
      <c r="E201" s="85"/>
      <c r="F201" s="43"/>
      <c r="G201" s="1"/>
      <c r="H201" s="7"/>
      <c r="I201" s="8"/>
      <c r="J201" s="8"/>
      <c r="K201" s="8"/>
      <c r="L201" s="85"/>
      <c r="M201" s="43"/>
      <c r="N201" s="1"/>
      <c r="O201" s="7"/>
      <c r="P201" s="8"/>
      <c r="Q201" s="8"/>
      <c r="R201" s="8"/>
      <c r="S201" s="85"/>
      <c r="T201" s="43"/>
      <c r="U201" s="1"/>
    </row>
    <row r="202" spans="1:21" x14ac:dyDescent="0.2">
      <c r="A202" s="7"/>
      <c r="B202" s="8"/>
      <c r="C202" s="8"/>
      <c r="D202" s="8"/>
      <c r="E202" s="85"/>
      <c r="F202" s="43"/>
      <c r="G202" s="1"/>
      <c r="H202" s="7"/>
      <c r="I202" s="8"/>
      <c r="J202" s="8"/>
      <c r="K202" s="8"/>
      <c r="L202" s="85"/>
      <c r="M202" s="43"/>
      <c r="N202" s="1"/>
      <c r="O202" s="7"/>
      <c r="P202" s="8"/>
      <c r="Q202" s="8"/>
      <c r="R202" s="8"/>
      <c r="S202" s="85"/>
      <c r="T202" s="43"/>
      <c r="U202" s="1"/>
    </row>
    <row r="203" spans="1:21" x14ac:dyDescent="0.2">
      <c r="A203" s="7"/>
      <c r="B203" s="8"/>
      <c r="C203" s="8"/>
      <c r="D203" s="8"/>
      <c r="E203" s="85"/>
      <c r="F203" s="43"/>
      <c r="G203" s="1"/>
      <c r="H203" s="7"/>
      <c r="I203" s="8"/>
      <c r="J203" s="8"/>
      <c r="K203" s="8"/>
      <c r="L203" s="85"/>
      <c r="M203" s="43"/>
      <c r="N203" s="1"/>
      <c r="O203" s="7"/>
      <c r="P203" s="8"/>
      <c r="Q203" s="8"/>
      <c r="R203" s="8"/>
      <c r="S203" s="85"/>
      <c r="T203" s="43"/>
      <c r="U203" s="1"/>
    </row>
    <row r="204" spans="1:21" x14ac:dyDescent="0.2">
      <c r="A204" s="7"/>
      <c r="B204" s="8"/>
      <c r="C204" s="8"/>
      <c r="D204" s="8"/>
      <c r="E204" s="85"/>
      <c r="F204" s="43"/>
      <c r="G204" s="1"/>
      <c r="H204" s="7"/>
      <c r="I204" s="8"/>
      <c r="J204" s="8"/>
      <c r="K204" s="8"/>
      <c r="L204" s="85"/>
      <c r="M204" s="43"/>
      <c r="N204" s="1"/>
      <c r="O204" s="7"/>
      <c r="P204" s="8"/>
      <c r="Q204" s="8"/>
      <c r="R204" s="8"/>
      <c r="S204" s="85"/>
      <c r="T204" s="43"/>
      <c r="U204" s="1"/>
    </row>
    <row r="205" spans="1:21" x14ac:dyDescent="0.2">
      <c r="A205" s="7"/>
      <c r="B205" s="8"/>
      <c r="C205" s="8"/>
      <c r="D205" s="8"/>
      <c r="E205" s="85"/>
      <c r="F205" s="43"/>
      <c r="G205" s="1"/>
      <c r="H205" s="7"/>
      <c r="I205" s="8"/>
      <c r="J205" s="8"/>
      <c r="K205" s="8"/>
      <c r="L205" s="85"/>
      <c r="M205" s="43"/>
      <c r="N205" s="1"/>
      <c r="O205" s="7"/>
      <c r="P205" s="8"/>
      <c r="Q205" s="8"/>
      <c r="R205" s="8"/>
      <c r="S205" s="85"/>
      <c r="T205" s="43"/>
      <c r="U205" s="1"/>
    </row>
    <row r="206" spans="1:21" x14ac:dyDescent="0.2">
      <c r="A206" s="7"/>
      <c r="B206" s="8"/>
      <c r="C206" s="8"/>
      <c r="D206" s="8"/>
      <c r="E206" s="85"/>
      <c r="F206" s="43"/>
      <c r="G206" s="1"/>
      <c r="H206" s="7"/>
      <c r="I206" s="8"/>
      <c r="J206" s="8"/>
      <c r="K206" s="8"/>
      <c r="L206" s="85"/>
      <c r="M206" s="43"/>
      <c r="N206" s="1"/>
      <c r="O206" s="7"/>
      <c r="P206" s="8"/>
      <c r="Q206" s="8"/>
      <c r="R206" s="8"/>
      <c r="S206" s="85"/>
      <c r="T206" s="43"/>
      <c r="U206" s="1"/>
    </row>
    <row r="207" spans="1:21" x14ac:dyDescent="0.2">
      <c r="A207" s="7"/>
      <c r="B207" s="8"/>
      <c r="C207" s="8"/>
      <c r="D207" s="8"/>
      <c r="E207" s="85"/>
      <c r="F207" s="43"/>
      <c r="G207" s="1"/>
      <c r="H207" s="7"/>
      <c r="I207" s="8"/>
      <c r="J207" s="8"/>
      <c r="K207" s="8"/>
      <c r="L207" s="85"/>
      <c r="M207" s="43"/>
      <c r="N207" s="1"/>
      <c r="O207" s="7"/>
      <c r="P207" s="8"/>
      <c r="Q207" s="8"/>
      <c r="R207" s="8"/>
      <c r="S207" s="85"/>
      <c r="T207" s="43"/>
      <c r="U207" s="1"/>
    </row>
    <row r="208" spans="1:21" x14ac:dyDescent="0.2">
      <c r="A208" s="7"/>
      <c r="B208" s="8"/>
      <c r="C208" s="8"/>
      <c r="D208" s="8"/>
      <c r="E208" s="85"/>
      <c r="F208" s="43"/>
      <c r="G208" s="1"/>
      <c r="H208" s="7"/>
      <c r="I208" s="8"/>
      <c r="J208" s="8"/>
      <c r="K208" s="8"/>
      <c r="L208" s="85"/>
      <c r="M208" s="43"/>
      <c r="N208" s="1"/>
      <c r="O208" s="7"/>
      <c r="P208" s="8"/>
      <c r="Q208" s="8"/>
      <c r="R208" s="8"/>
      <c r="S208" s="85"/>
      <c r="T208" s="43"/>
      <c r="U208" s="1"/>
    </row>
    <row r="209" spans="1:21" x14ac:dyDescent="0.2">
      <c r="A209" s="7"/>
      <c r="B209" s="8"/>
      <c r="C209" s="8"/>
      <c r="D209" s="8"/>
      <c r="E209" s="85"/>
      <c r="F209" s="44"/>
      <c r="G209" s="29"/>
      <c r="H209" s="7"/>
      <c r="I209" s="8"/>
      <c r="J209" s="8"/>
      <c r="K209" s="8"/>
      <c r="L209" s="85"/>
      <c r="M209" s="44"/>
      <c r="N209" s="29"/>
      <c r="O209" s="7"/>
      <c r="P209" s="8"/>
      <c r="Q209" s="8"/>
      <c r="R209" s="8"/>
      <c r="S209" s="85"/>
      <c r="T209" s="44"/>
      <c r="U209" s="29"/>
    </row>
    <row r="210" spans="1:21" x14ac:dyDescent="0.2">
      <c r="A210" s="7"/>
      <c r="B210" s="8"/>
      <c r="C210" s="8"/>
      <c r="D210" s="8"/>
      <c r="E210" s="85"/>
      <c r="F210" s="43"/>
      <c r="G210" s="1"/>
      <c r="H210" s="7"/>
      <c r="I210" s="8"/>
      <c r="J210" s="8"/>
      <c r="K210" s="8"/>
      <c r="L210" s="85"/>
      <c r="M210" s="43"/>
      <c r="N210" s="1"/>
      <c r="O210" s="7"/>
      <c r="P210" s="8"/>
      <c r="Q210" s="8"/>
      <c r="R210" s="8"/>
      <c r="S210" s="85"/>
      <c r="T210" s="43"/>
      <c r="U210" s="1"/>
    </row>
    <row r="211" spans="1:21" x14ac:dyDescent="0.2">
      <c r="A211" s="7"/>
      <c r="B211" s="8"/>
      <c r="C211" s="8"/>
      <c r="D211" s="8"/>
      <c r="E211" s="85"/>
      <c r="F211" s="43"/>
      <c r="G211" s="1"/>
      <c r="H211" s="7"/>
      <c r="I211" s="8"/>
      <c r="J211" s="8"/>
      <c r="K211" s="8"/>
      <c r="L211" s="85"/>
      <c r="M211" s="43"/>
      <c r="N211" s="1"/>
      <c r="O211" s="7"/>
      <c r="P211" s="8"/>
      <c r="Q211" s="8"/>
      <c r="R211" s="8"/>
      <c r="S211" s="85"/>
      <c r="T211" s="43"/>
      <c r="U211" s="1"/>
    </row>
    <row r="212" spans="1:21" x14ac:dyDescent="0.2">
      <c r="A212" s="7"/>
      <c r="B212" s="8"/>
      <c r="C212" s="8"/>
      <c r="D212" s="8"/>
      <c r="E212" s="85"/>
      <c r="F212" s="43"/>
      <c r="G212" s="1"/>
      <c r="H212" s="7"/>
      <c r="I212" s="8"/>
      <c r="J212" s="8"/>
      <c r="K212" s="8"/>
      <c r="L212" s="85"/>
      <c r="M212" s="43"/>
      <c r="N212" s="1"/>
      <c r="O212" s="7"/>
      <c r="P212" s="8"/>
      <c r="Q212" s="8"/>
      <c r="R212" s="8"/>
      <c r="S212" s="85"/>
      <c r="T212" s="43"/>
      <c r="U212" s="1"/>
    </row>
    <row r="213" spans="1:21" x14ac:dyDescent="0.2">
      <c r="A213" s="7"/>
      <c r="B213" s="8"/>
      <c r="C213" s="8"/>
      <c r="D213" s="8"/>
      <c r="E213" s="85"/>
      <c r="F213" s="43"/>
      <c r="G213" s="1"/>
      <c r="H213" s="7"/>
      <c r="I213" s="8"/>
      <c r="J213" s="8"/>
      <c r="K213" s="8"/>
      <c r="L213" s="85"/>
      <c r="M213" s="43"/>
      <c r="N213" s="1"/>
      <c r="O213" s="7"/>
      <c r="P213" s="8"/>
      <c r="Q213" s="8"/>
      <c r="R213" s="8"/>
      <c r="S213" s="85"/>
      <c r="T213" s="43"/>
      <c r="U213" s="1"/>
    </row>
    <row r="214" spans="1:21" x14ac:dyDescent="0.2">
      <c r="A214" s="7"/>
      <c r="B214" s="8"/>
      <c r="C214" s="8"/>
      <c r="D214" s="8"/>
      <c r="E214" s="85"/>
      <c r="F214" s="43"/>
      <c r="G214" s="1"/>
      <c r="H214" s="7"/>
      <c r="I214" s="8"/>
      <c r="J214" s="8"/>
      <c r="K214" s="8"/>
      <c r="L214" s="85"/>
      <c r="M214" s="43"/>
      <c r="N214" s="1"/>
      <c r="O214" s="7"/>
      <c r="P214" s="8"/>
      <c r="Q214" s="8"/>
      <c r="R214" s="8"/>
      <c r="S214" s="85"/>
      <c r="T214" s="43"/>
      <c r="U214" s="1"/>
    </row>
    <row r="215" spans="1:21" x14ac:dyDescent="0.2">
      <c r="A215" s="7"/>
      <c r="B215" s="8"/>
      <c r="C215" s="8"/>
      <c r="D215" s="8"/>
      <c r="E215" s="85"/>
      <c r="F215" s="43"/>
      <c r="G215" s="1"/>
      <c r="H215" s="7"/>
      <c r="I215" s="8"/>
      <c r="J215" s="8"/>
      <c r="K215" s="8"/>
      <c r="L215" s="85"/>
      <c r="M215" s="43"/>
      <c r="N215" s="1"/>
      <c r="O215" s="7"/>
      <c r="P215" s="8"/>
      <c r="Q215" s="8"/>
      <c r="R215" s="8"/>
      <c r="S215" s="85"/>
      <c r="T215" s="43"/>
      <c r="U215" s="1"/>
    </row>
    <row r="216" spans="1:21" x14ac:dyDescent="0.2">
      <c r="A216" s="7"/>
      <c r="B216" s="8"/>
      <c r="C216" s="8"/>
      <c r="D216" s="8"/>
      <c r="E216" s="85"/>
      <c r="F216" s="43"/>
      <c r="G216" s="1"/>
      <c r="H216" s="7"/>
      <c r="I216" s="8"/>
      <c r="J216" s="8"/>
      <c r="K216" s="8"/>
      <c r="L216" s="85"/>
      <c r="M216" s="43"/>
      <c r="N216" s="1"/>
      <c r="O216" s="7"/>
      <c r="P216" s="8"/>
      <c r="Q216" s="8"/>
      <c r="R216" s="8"/>
      <c r="S216" s="85"/>
      <c r="T216" s="43"/>
      <c r="U216" s="1"/>
    </row>
  </sheetData>
  <conditionalFormatting sqref="E3">
    <cfRule type="cellIs" dxfId="135" priority="199" operator="greaterThan">
      <formula>35</formula>
    </cfRule>
  </conditionalFormatting>
  <conditionalFormatting sqref="E10">
    <cfRule type="cellIs" dxfId="134" priority="214" operator="greaterThan">
      <formula>35</formula>
    </cfRule>
  </conditionalFormatting>
  <conditionalFormatting sqref="E17 E24 E31">
    <cfRule type="cellIs" dxfId="133" priority="211" operator="greaterThan">
      <formula>35</formula>
    </cfRule>
  </conditionalFormatting>
  <conditionalFormatting sqref="E61 E68 E75 E82">
    <cfRule type="cellIs" dxfId="132" priority="208" operator="greaterThan">
      <formula>35</formula>
    </cfRule>
  </conditionalFormatting>
  <conditionalFormatting sqref="E115">
    <cfRule type="cellIs" dxfId="131" priority="166" operator="greaterThan">
      <formula>35</formula>
    </cfRule>
  </conditionalFormatting>
  <conditionalFormatting sqref="E122">
    <cfRule type="cellIs" dxfId="130" priority="193" operator="greaterThan">
      <formula>35</formula>
    </cfRule>
  </conditionalFormatting>
  <conditionalFormatting sqref="E129">
    <cfRule type="cellIs" dxfId="129" priority="187" operator="greaterThan">
      <formula>35</formula>
    </cfRule>
  </conditionalFormatting>
  <conditionalFormatting sqref="E136">
    <cfRule type="cellIs" dxfId="128" priority="181" operator="greaterThan">
      <formula>35</formula>
    </cfRule>
  </conditionalFormatting>
  <conditionalFormatting sqref="E143">
    <cfRule type="cellIs" dxfId="127" priority="175" operator="greaterThan">
      <formula>35</formula>
    </cfRule>
  </conditionalFormatting>
  <conditionalFormatting sqref="E166">
    <cfRule type="cellIs" dxfId="126" priority="160" operator="greaterThan">
      <formula>35</formula>
    </cfRule>
  </conditionalFormatting>
  <conditionalFormatting sqref="E173">
    <cfRule type="cellIs" dxfId="125" priority="157" operator="greaterThan">
      <formula>35</formula>
    </cfRule>
  </conditionalFormatting>
  <conditionalFormatting sqref="E180">
    <cfRule type="cellIs" dxfId="124" priority="154" operator="greaterThan">
      <formula>35</formula>
    </cfRule>
  </conditionalFormatting>
  <conditionalFormatting sqref="E187">
    <cfRule type="cellIs" dxfId="123" priority="151" operator="greaterThan">
      <formula>35</formula>
    </cfRule>
  </conditionalFormatting>
  <conditionalFormatting sqref="E194">
    <cfRule type="cellIs" dxfId="122" priority="148" operator="greaterThan">
      <formula>35</formula>
    </cfRule>
  </conditionalFormatting>
  <conditionalFormatting sqref="F4:F8 F11:F15 F18:F22 F25:F29 F32:F33">
    <cfRule type="cellIs" dxfId="121" priority="205" operator="greaterThan">
      <formula>0</formula>
    </cfRule>
    <cfRule type="cellIs" dxfId="120" priority="204" operator="lessThan">
      <formula>0</formula>
    </cfRule>
  </conditionalFormatting>
  <conditionalFormatting sqref="F57:F59">
    <cfRule type="cellIs" dxfId="119" priority="196" operator="greaterThan">
      <formula>0</formula>
    </cfRule>
    <cfRule type="cellIs" dxfId="118" priority="195" operator="lessThan">
      <formula>0</formula>
    </cfRule>
  </conditionalFormatting>
  <conditionalFormatting sqref="F62:F66 F69:F73 F76:F80 F83:F84">
    <cfRule type="cellIs" dxfId="117" priority="201" operator="lessThan">
      <formula>0</formula>
    </cfRule>
    <cfRule type="cellIs" dxfId="116" priority="202" operator="greaterThan">
      <formula>0</formula>
    </cfRule>
  </conditionalFormatting>
  <conditionalFormatting sqref="F111:F113">
    <cfRule type="cellIs" dxfId="115" priority="169" operator="greaterThan">
      <formula>0</formula>
    </cfRule>
    <cfRule type="cellIs" dxfId="114" priority="168" operator="lessThan">
      <formula>0</formula>
    </cfRule>
  </conditionalFormatting>
  <conditionalFormatting sqref="F116:F119">
    <cfRule type="cellIs" dxfId="113" priority="190" operator="greaterThan">
      <formula>0</formula>
    </cfRule>
    <cfRule type="cellIs" dxfId="112" priority="189" operator="lessThan">
      <formula>0</formula>
    </cfRule>
  </conditionalFormatting>
  <conditionalFormatting sqref="F123:F127">
    <cfRule type="cellIs" dxfId="111" priority="163" operator="greaterThan">
      <formula>0</formula>
    </cfRule>
    <cfRule type="cellIs" dxfId="110" priority="162" operator="lessThan">
      <formula>0</formula>
    </cfRule>
  </conditionalFormatting>
  <conditionalFormatting sqref="F130:F134">
    <cfRule type="cellIs" dxfId="109" priority="178" operator="greaterThan">
      <formula>0</formula>
    </cfRule>
    <cfRule type="cellIs" dxfId="108" priority="177" operator="lessThan">
      <formula>0</formula>
    </cfRule>
  </conditionalFormatting>
  <conditionalFormatting sqref="F137:F141">
    <cfRule type="cellIs" dxfId="107" priority="172" operator="greaterThan">
      <formula>0</formula>
    </cfRule>
    <cfRule type="cellIs" dxfId="106" priority="171" operator="lessThan">
      <formula>0</formula>
    </cfRule>
  </conditionalFormatting>
  <conditionalFormatting sqref="F167:F171">
    <cfRule type="cellIs" dxfId="105" priority="127" operator="greaterThan">
      <formula>0</formula>
    </cfRule>
    <cfRule type="cellIs" dxfId="104" priority="126" operator="lessThan">
      <formula>0</formula>
    </cfRule>
  </conditionalFormatting>
  <conditionalFormatting sqref="F175:F178">
    <cfRule type="cellIs" dxfId="103" priority="123" operator="lessThan">
      <formula>0</formula>
    </cfRule>
    <cfRule type="cellIs" dxfId="102" priority="124" operator="greaterThan">
      <formula>0</formula>
    </cfRule>
  </conditionalFormatting>
  <conditionalFormatting sqref="F181:F185">
    <cfRule type="cellIs" dxfId="101" priority="120" operator="lessThan">
      <formula>0</formula>
    </cfRule>
    <cfRule type="cellIs" dxfId="100" priority="121" operator="greaterThan">
      <formula>0</formula>
    </cfRule>
  </conditionalFormatting>
  <conditionalFormatting sqref="F188:F192">
    <cfRule type="cellIs" dxfId="99" priority="118" operator="greaterThan">
      <formula>0</formula>
    </cfRule>
    <cfRule type="cellIs" dxfId="98" priority="117" operator="lessThan">
      <formula>0</formula>
    </cfRule>
  </conditionalFormatting>
  <conditionalFormatting sqref="G3">
    <cfRule type="cellIs" dxfId="97" priority="198" operator="greaterThan">
      <formula>0</formula>
    </cfRule>
  </conditionalFormatting>
  <conditionalFormatting sqref="G10">
    <cfRule type="cellIs" dxfId="96" priority="213" operator="greaterThan">
      <formula>0</formula>
    </cfRule>
  </conditionalFormatting>
  <conditionalFormatting sqref="G17 G24 G31">
    <cfRule type="cellIs" dxfId="95" priority="210" operator="greaterThan">
      <formula>0</formula>
    </cfRule>
  </conditionalFormatting>
  <conditionalFormatting sqref="G61 G68 G75 G82">
    <cfRule type="cellIs" dxfId="94" priority="207" operator="greaterThan">
      <formula>0</formula>
    </cfRule>
  </conditionalFormatting>
  <conditionalFormatting sqref="G115">
    <cfRule type="cellIs" dxfId="93" priority="165" operator="greaterThan">
      <formula>0</formula>
    </cfRule>
  </conditionalFormatting>
  <conditionalFormatting sqref="G122">
    <cfRule type="cellIs" dxfId="92" priority="192" operator="greaterThan">
      <formula>0</formula>
    </cfRule>
  </conditionalFormatting>
  <conditionalFormatting sqref="G129">
    <cfRule type="cellIs" dxfId="91" priority="186" operator="greaterThan">
      <formula>0</formula>
    </cfRule>
  </conditionalFormatting>
  <conditionalFormatting sqref="G136">
    <cfRule type="cellIs" dxfId="90" priority="180" operator="greaterThan">
      <formula>0</formula>
    </cfRule>
  </conditionalFormatting>
  <conditionalFormatting sqref="G143">
    <cfRule type="cellIs" dxfId="89" priority="174" operator="greaterThan">
      <formula>0</formula>
    </cfRule>
  </conditionalFormatting>
  <conditionalFormatting sqref="G166">
    <cfRule type="cellIs" dxfId="88" priority="159" operator="greaterThan">
      <formula>0</formula>
    </cfRule>
  </conditionalFormatting>
  <conditionalFormatting sqref="G173">
    <cfRule type="cellIs" dxfId="87" priority="156" operator="greaterThan">
      <formula>0</formula>
    </cfRule>
  </conditionalFormatting>
  <conditionalFormatting sqref="G180">
    <cfRule type="cellIs" dxfId="86" priority="153" operator="greaterThan">
      <formula>0</formula>
    </cfRule>
  </conditionalFormatting>
  <conditionalFormatting sqref="G187">
    <cfRule type="cellIs" dxfId="85" priority="150" operator="greaterThan">
      <formula>0</formula>
    </cfRule>
  </conditionalFormatting>
  <conditionalFormatting sqref="G194">
    <cfRule type="cellIs" dxfId="84" priority="147" operator="greaterThan">
      <formula>0</formula>
    </cfRule>
  </conditionalFormatting>
  <conditionalFormatting sqref="L9">
    <cfRule type="cellIs" dxfId="83" priority="145" operator="greaterThan">
      <formula>35</formula>
    </cfRule>
  </conditionalFormatting>
  <conditionalFormatting sqref="L60 S64 L67 S71 L74 S78 L81 S85">
    <cfRule type="cellIs" dxfId="82" priority="139" operator="greaterThan">
      <formula>35</formula>
    </cfRule>
  </conditionalFormatting>
  <conditionalFormatting sqref="L112 S115 L119 S122 L126 S129 L133 S136 L140">
    <cfRule type="cellIs" dxfId="81" priority="133" operator="greaterThan">
      <formula>35</formula>
    </cfRule>
  </conditionalFormatting>
  <conditionalFormatting sqref="M4:M7">
    <cfRule type="cellIs" dxfId="80" priority="115" operator="greaterThan">
      <formula>0</formula>
    </cfRule>
    <cfRule type="cellIs" dxfId="79" priority="114" operator="lessThan">
      <formula>0</formula>
    </cfRule>
  </conditionalFormatting>
  <conditionalFormatting sqref="M11">
    <cfRule type="cellIs" dxfId="78" priority="112" operator="greaterThan">
      <formula>0</formula>
    </cfRule>
    <cfRule type="cellIs" dxfId="77" priority="111" operator="lessThan">
      <formula>0</formula>
    </cfRule>
  </conditionalFormatting>
  <conditionalFormatting sqref="M13:M14">
    <cfRule type="cellIs" dxfId="76" priority="99" operator="lessThan">
      <formula>0</formula>
    </cfRule>
    <cfRule type="cellIs" dxfId="75" priority="100" operator="greaterThan">
      <formula>0</formula>
    </cfRule>
  </conditionalFormatting>
  <conditionalFormatting sqref="M17:M19">
    <cfRule type="cellIs" dxfId="74" priority="96" operator="lessThan">
      <formula>0</formula>
    </cfRule>
    <cfRule type="cellIs" dxfId="73" priority="97" operator="greaterThan">
      <formula>0</formula>
    </cfRule>
  </conditionalFormatting>
  <conditionalFormatting sqref="M21">
    <cfRule type="cellIs" dxfId="72" priority="90" operator="lessThan">
      <formula>0</formula>
    </cfRule>
    <cfRule type="cellIs" dxfId="71" priority="91" operator="greaterThan">
      <formula>0</formula>
    </cfRule>
  </conditionalFormatting>
  <conditionalFormatting sqref="M24:M28">
    <cfRule type="cellIs" dxfId="70" priority="93" operator="lessThan">
      <formula>0</formula>
    </cfRule>
    <cfRule type="cellIs" dxfId="69" priority="94" operator="greaterThan">
      <formula>0</formula>
    </cfRule>
  </conditionalFormatting>
  <conditionalFormatting sqref="M32:M33">
    <cfRule type="cellIs" dxfId="68" priority="103" operator="greaterThan">
      <formula>0</formula>
    </cfRule>
    <cfRule type="cellIs" dxfId="67" priority="102" operator="lessThan">
      <formula>0</formula>
    </cfRule>
  </conditionalFormatting>
  <conditionalFormatting sqref="M57:M58">
    <cfRule type="cellIs" dxfId="66" priority="88" operator="greaterThan">
      <formula>0</formula>
    </cfRule>
    <cfRule type="cellIs" dxfId="65" priority="87" operator="lessThan">
      <formula>0</formula>
    </cfRule>
  </conditionalFormatting>
  <conditionalFormatting sqref="M61:M65">
    <cfRule type="cellIs" dxfId="64" priority="85" operator="greaterThan">
      <formula>0</formula>
    </cfRule>
    <cfRule type="cellIs" dxfId="63" priority="84" operator="lessThan">
      <formula>0</formula>
    </cfRule>
  </conditionalFormatting>
  <conditionalFormatting sqref="M68:M72">
    <cfRule type="cellIs" dxfId="62" priority="81" operator="lessThan">
      <formula>0</formula>
    </cfRule>
    <cfRule type="cellIs" dxfId="61" priority="82" operator="greaterThan">
      <formula>0</formula>
    </cfRule>
  </conditionalFormatting>
  <conditionalFormatting sqref="M76 M78:M79">
    <cfRule type="cellIs" dxfId="60" priority="78" operator="lessThan">
      <formula>0</formula>
    </cfRule>
    <cfRule type="cellIs" dxfId="59" priority="79" operator="greaterThan">
      <formula>0</formula>
    </cfRule>
  </conditionalFormatting>
  <conditionalFormatting sqref="M82:M86">
    <cfRule type="cellIs" dxfId="58" priority="75" operator="lessThan">
      <formula>0</formula>
    </cfRule>
    <cfRule type="cellIs" dxfId="57" priority="76" operator="greaterThan">
      <formula>0</formula>
    </cfRule>
  </conditionalFormatting>
  <conditionalFormatting sqref="M113:M117">
    <cfRule type="cellIs" dxfId="56" priority="72" operator="greaterThan">
      <formula>0</formula>
    </cfRule>
    <cfRule type="cellIs" dxfId="55" priority="71" operator="lessThan">
      <formula>0</formula>
    </cfRule>
  </conditionalFormatting>
  <conditionalFormatting sqref="M120:M123">
    <cfRule type="cellIs" dxfId="54" priority="69" operator="lessThan">
      <formula>0</formula>
    </cfRule>
    <cfRule type="cellIs" dxfId="53" priority="70" operator="greaterThan">
      <formula>0</formula>
    </cfRule>
  </conditionalFormatting>
  <conditionalFormatting sqref="M127:M131">
    <cfRule type="cellIs" dxfId="52" priority="56" operator="greaterThan">
      <formula>0</formula>
    </cfRule>
    <cfRule type="cellIs" dxfId="51" priority="55" operator="lessThan">
      <formula>0</formula>
    </cfRule>
  </conditionalFormatting>
  <conditionalFormatting sqref="M134:M138">
    <cfRule type="cellIs" dxfId="50" priority="54" operator="greaterThan">
      <formula>0</formula>
    </cfRule>
    <cfRule type="cellIs" dxfId="49" priority="53" operator="lessThan">
      <formula>0</formula>
    </cfRule>
  </conditionalFormatting>
  <conditionalFormatting sqref="M141">
    <cfRule type="cellIs" dxfId="48" priority="51" operator="lessThan">
      <formula>0</formula>
    </cfRule>
    <cfRule type="cellIs" dxfId="47" priority="52" operator="greaterThan">
      <formula>0</formula>
    </cfRule>
  </conditionalFormatting>
  <conditionalFormatting sqref="M165:M168">
    <cfRule type="cellIs" dxfId="46" priority="47" operator="lessThan">
      <formula>0</formula>
    </cfRule>
    <cfRule type="cellIs" dxfId="45" priority="48" operator="greaterThan">
      <formula>0</formula>
    </cfRule>
  </conditionalFormatting>
  <conditionalFormatting sqref="M171:M175">
    <cfRule type="cellIs" dxfId="44" priority="46" operator="greaterThan">
      <formula>0</formula>
    </cfRule>
    <cfRule type="cellIs" dxfId="43" priority="45" operator="lessThan">
      <formula>0</formula>
    </cfRule>
  </conditionalFormatting>
  <conditionalFormatting sqref="M195">
    <cfRule type="cellIs" dxfId="42" priority="58" operator="greaterThan">
      <formula>0</formula>
    </cfRule>
    <cfRule type="cellIs" dxfId="41" priority="57" operator="lessThan">
      <formula>0</formula>
    </cfRule>
  </conditionalFormatting>
  <conditionalFormatting sqref="N9">
    <cfRule type="cellIs" dxfId="40" priority="144" operator="greaterThan">
      <formula>0</formula>
    </cfRule>
  </conditionalFormatting>
  <conditionalFormatting sqref="N60 U64 N67 U71 U78 N81 U85">
    <cfRule type="cellIs" dxfId="39" priority="138" operator="greaterThan">
      <formula>0</formula>
    </cfRule>
  </conditionalFormatting>
  <conditionalFormatting sqref="N112 U115 N119 U122 N126 U129 N133 U136 N140">
    <cfRule type="cellIs" dxfId="38" priority="132" operator="greaterThan">
      <formula>0</formula>
    </cfRule>
  </conditionalFormatting>
  <conditionalFormatting sqref="S5 S12 L16 S19 L23 S26 L30 S33">
    <cfRule type="cellIs" dxfId="37" priority="142" operator="greaterThan">
      <formula>35</formula>
    </cfRule>
  </conditionalFormatting>
  <conditionalFormatting sqref="S57">
    <cfRule type="cellIs" dxfId="36" priority="136" operator="greaterThan">
      <formula>35</formula>
    </cfRule>
  </conditionalFormatting>
  <conditionalFormatting sqref="S167 L170 S174 L177 S181 L184 S188 L191 S195">
    <cfRule type="cellIs" dxfId="35" priority="130" operator="greaterThan">
      <formula>35</formula>
    </cfRule>
  </conditionalFormatting>
  <conditionalFormatting sqref="T3">
    <cfRule type="cellIs" dxfId="34" priority="40" operator="greaterThan">
      <formula>0</formula>
    </cfRule>
    <cfRule type="cellIs" dxfId="33" priority="39" operator="lessThan">
      <formula>0</formula>
    </cfRule>
  </conditionalFormatting>
  <conditionalFormatting sqref="T6:T10">
    <cfRule type="cellIs" dxfId="32" priority="38" operator="greaterThan">
      <formula>0</formula>
    </cfRule>
    <cfRule type="cellIs" dxfId="31" priority="37" operator="lessThan">
      <formula>0</formula>
    </cfRule>
  </conditionalFormatting>
  <conditionalFormatting sqref="T13:T17">
    <cfRule type="cellIs" dxfId="30" priority="33" operator="lessThan">
      <formula>0</formula>
    </cfRule>
    <cfRule type="cellIs" dxfId="29" priority="34" operator="greaterThan">
      <formula>0</formula>
    </cfRule>
  </conditionalFormatting>
  <conditionalFormatting sqref="T20:T24">
    <cfRule type="cellIs" dxfId="28" priority="31" operator="lessThan">
      <formula>0</formula>
    </cfRule>
    <cfRule type="cellIs" dxfId="27" priority="32" operator="greaterThan">
      <formula>0</formula>
    </cfRule>
  </conditionalFormatting>
  <conditionalFormatting sqref="T27:T31">
    <cfRule type="cellIs" dxfId="26" priority="25" operator="lessThan">
      <formula>0</formula>
    </cfRule>
    <cfRule type="cellIs" dxfId="25" priority="26" operator="greaterThan">
      <formula>0</formula>
    </cfRule>
  </conditionalFormatting>
  <conditionalFormatting sqref="T59:T62">
    <cfRule type="cellIs" dxfId="24" priority="24" operator="greaterThan">
      <formula>0</formula>
    </cfRule>
    <cfRule type="cellIs" dxfId="23" priority="23" operator="lessThan">
      <formula>0</formula>
    </cfRule>
  </conditionalFormatting>
  <conditionalFormatting sqref="T65:T69">
    <cfRule type="cellIs" dxfId="22" priority="20" operator="greaterThan">
      <formula>0</formula>
    </cfRule>
    <cfRule type="cellIs" dxfId="21" priority="19" operator="lessThan">
      <formula>0</formula>
    </cfRule>
  </conditionalFormatting>
  <conditionalFormatting sqref="T72:T76">
    <cfRule type="cellIs" dxfId="20" priority="18" operator="greaterThan">
      <formula>0</formula>
    </cfRule>
    <cfRule type="cellIs" dxfId="19" priority="17" operator="lessThan">
      <formula>0</formula>
    </cfRule>
  </conditionalFormatting>
  <conditionalFormatting sqref="T79:T83">
    <cfRule type="cellIs" dxfId="18" priority="16" operator="greaterThan">
      <formula>0</formula>
    </cfRule>
    <cfRule type="cellIs" dxfId="17" priority="15" operator="lessThan">
      <formula>0</formula>
    </cfRule>
  </conditionalFormatting>
  <conditionalFormatting sqref="T86:T87">
    <cfRule type="cellIs" dxfId="16" priority="14" operator="greaterThan">
      <formula>0</formula>
    </cfRule>
    <cfRule type="cellIs" dxfId="15" priority="13" operator="lessThan">
      <formula>0</formula>
    </cfRule>
  </conditionalFormatting>
  <conditionalFormatting sqref="T112:T113">
    <cfRule type="cellIs" dxfId="14" priority="12" operator="greaterThan">
      <formula>0</formula>
    </cfRule>
    <cfRule type="cellIs" dxfId="13" priority="11" operator="lessThan">
      <formula>0</formula>
    </cfRule>
  </conditionalFormatting>
  <conditionalFormatting sqref="T116:T119">
    <cfRule type="cellIs" dxfId="12" priority="10" operator="greaterThan">
      <formula>0</formula>
    </cfRule>
    <cfRule type="cellIs" dxfId="11" priority="9" operator="lessThan">
      <formula>0</formula>
    </cfRule>
  </conditionalFormatting>
  <conditionalFormatting sqref="T123:T127">
    <cfRule type="cellIs" dxfId="10" priority="8" operator="greaterThan">
      <formula>0</formula>
    </cfRule>
    <cfRule type="cellIs" dxfId="9" priority="7" operator="lessThan">
      <formula>0</formula>
    </cfRule>
  </conditionalFormatting>
  <conditionalFormatting sqref="T130:T134">
    <cfRule type="cellIs" dxfId="8" priority="6" operator="greaterThan">
      <formula>0</formula>
    </cfRule>
    <cfRule type="cellIs" dxfId="7" priority="5" operator="lessThan">
      <formula>0</formula>
    </cfRule>
  </conditionalFormatting>
  <conditionalFormatting sqref="T138:T140">
    <cfRule type="cellIs" dxfId="6" priority="4" operator="greaterThan">
      <formula>0</formula>
    </cfRule>
    <cfRule type="cellIs" dxfId="5" priority="3" operator="lessThan">
      <formula>0</formula>
    </cfRule>
  </conditionalFormatting>
  <conditionalFormatting sqref="T168 T170:T172 T175:T179 T182:T186">
    <cfRule type="cellIs" dxfId="4" priority="1" operator="lessThan">
      <formula>0</formula>
    </cfRule>
    <cfRule type="cellIs" dxfId="3" priority="2" operator="greaterThan">
      <formula>0</formula>
    </cfRule>
  </conditionalFormatting>
  <conditionalFormatting sqref="U5 U12 N16 U19 N23 U26 N30 U33">
    <cfRule type="cellIs" dxfId="2" priority="141" operator="greaterThan">
      <formula>0</formula>
    </cfRule>
  </conditionalFormatting>
  <conditionalFormatting sqref="U57">
    <cfRule type="cellIs" dxfId="1" priority="135" operator="greaterThan">
      <formula>0</formula>
    </cfRule>
  </conditionalFormatting>
  <conditionalFormatting sqref="U167 N170 U174 N177 U181 N184 U188 N191 U195">
    <cfRule type="cellIs" dxfId="0" priority="129" operator="greaterThan">
      <formula>0</formula>
    </cfRule>
  </conditionalFormatting>
  <hyperlinks>
    <hyperlink ref="D1" r:id="rId1" xr:uid="{85E9AD30-D994-4E73-A606-09F6E876EDE5}"/>
  </hyperlinks>
  <pageMargins left="0.78740157499999996" right="0.78740157499999996" top="0.984251969" bottom="0.984251969" header="0.4921259845" footer="0.4921259845"/>
  <pageSetup paperSize="9" orientation="portrait" horizontalDpi="4294967293" verticalDpi="4294967293"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9C9CA-C380-47A5-A7A5-0F76DE5FF204}">
  <dimension ref="A1:U216"/>
  <sheetViews>
    <sheetView workbookViewId="0">
      <selection activeCell="B10" sqref="B10:D10"/>
    </sheetView>
  </sheetViews>
  <sheetFormatPr baseColWidth="10" defaultRowHeight="12.75" x14ac:dyDescent="0.2"/>
  <cols>
    <col min="1" max="1" width="17.7109375" customWidth="1"/>
    <col min="2" max="2" width="10" customWidth="1"/>
    <col min="3" max="3" width="6.5703125" customWidth="1"/>
    <col min="4" max="4" width="8.42578125" customWidth="1"/>
    <col min="5" max="5" width="9.140625" customWidth="1"/>
    <col min="6" max="6" width="11.28515625" customWidth="1"/>
    <col min="7" max="7" width="22.7109375" customWidth="1"/>
    <col min="8" max="8" width="17.7109375" customWidth="1"/>
    <col min="9" max="9" width="10" customWidth="1"/>
    <col min="10" max="10" width="6.5703125" customWidth="1"/>
    <col min="11" max="11" width="8.42578125" customWidth="1"/>
    <col min="12" max="12" width="9.140625" customWidth="1"/>
    <col min="13" max="13" width="11.28515625" customWidth="1"/>
    <col min="14" max="14" width="22.7109375" customWidth="1"/>
    <col min="15" max="15" width="17.7109375" customWidth="1"/>
    <col min="16" max="16" width="10" customWidth="1"/>
    <col min="17" max="17" width="6.5703125" customWidth="1"/>
    <col min="18" max="18" width="8.42578125" customWidth="1"/>
    <col min="19" max="19" width="9.140625" customWidth="1"/>
    <col min="20" max="20" width="11.28515625" customWidth="1"/>
    <col min="21" max="21" width="22.7109375" customWidth="1"/>
  </cols>
  <sheetData>
    <row r="1" spans="1:21" ht="13.5" thickBot="1" x14ac:dyDescent="0.25">
      <c r="A1" s="17" t="s">
        <v>703</v>
      </c>
      <c r="B1" s="15" t="s">
        <v>704</v>
      </c>
      <c r="C1" s="15"/>
      <c r="D1" s="41" t="s">
        <v>108</v>
      </c>
      <c r="E1" s="41"/>
      <c r="F1" s="53" t="s">
        <v>113</v>
      </c>
      <c r="G1" s="16" t="s">
        <v>705</v>
      </c>
      <c r="H1" s="17" t="s">
        <v>46</v>
      </c>
      <c r="I1" s="15" t="s">
        <v>47</v>
      </c>
      <c r="J1" s="15"/>
      <c r="K1" s="15"/>
      <c r="L1" s="15"/>
      <c r="M1" s="53" t="s">
        <v>117</v>
      </c>
      <c r="N1" s="16" t="s">
        <v>70</v>
      </c>
      <c r="O1" s="17" t="s">
        <v>46</v>
      </c>
      <c r="P1" s="15" t="s">
        <v>47</v>
      </c>
      <c r="Q1" s="15"/>
      <c r="R1" s="15"/>
      <c r="S1" s="15"/>
      <c r="T1" s="53" t="s">
        <v>121</v>
      </c>
      <c r="U1" s="16" t="s">
        <v>70</v>
      </c>
    </row>
    <row r="2" spans="1:21" x14ac:dyDescent="0.2">
      <c r="A2" s="3" t="s">
        <v>18</v>
      </c>
      <c r="B2" s="4" t="s">
        <v>19</v>
      </c>
      <c r="C2" s="4" t="s">
        <v>21</v>
      </c>
      <c r="D2" s="4" t="s">
        <v>20</v>
      </c>
      <c r="E2" s="5" t="s">
        <v>43</v>
      </c>
      <c r="F2" s="5" t="s">
        <v>22</v>
      </c>
      <c r="G2" s="6" t="s">
        <v>30</v>
      </c>
      <c r="H2" s="3" t="s">
        <v>18</v>
      </c>
      <c r="I2" s="4" t="s">
        <v>19</v>
      </c>
      <c r="J2" s="4" t="s">
        <v>21</v>
      </c>
      <c r="K2" s="4" t="s">
        <v>20</v>
      </c>
      <c r="L2" s="5" t="s">
        <v>43</v>
      </c>
      <c r="M2" s="5" t="s">
        <v>22</v>
      </c>
      <c r="N2" s="6" t="s">
        <v>30</v>
      </c>
      <c r="O2" s="3" t="s">
        <v>18</v>
      </c>
      <c r="P2" s="4" t="s">
        <v>19</v>
      </c>
      <c r="Q2" s="4" t="s">
        <v>21</v>
      </c>
      <c r="R2" s="4" t="s">
        <v>20</v>
      </c>
      <c r="S2" s="5" t="s">
        <v>43</v>
      </c>
      <c r="T2" s="5" t="s">
        <v>22</v>
      </c>
      <c r="U2" s="6" t="s">
        <v>30</v>
      </c>
    </row>
    <row r="3" spans="1:21" x14ac:dyDescent="0.2">
      <c r="A3" s="7">
        <v>43830</v>
      </c>
      <c r="B3" s="75"/>
      <c r="C3" s="75"/>
      <c r="D3" s="75"/>
      <c r="E3" s="138"/>
      <c r="F3" s="76"/>
      <c r="G3" s="202" t="s">
        <v>50</v>
      </c>
      <c r="H3" s="7">
        <v>43951</v>
      </c>
      <c r="I3" s="75"/>
      <c r="J3" s="75"/>
      <c r="K3" s="75"/>
      <c r="L3" s="138"/>
      <c r="M3" s="76"/>
      <c r="N3" s="202" t="s">
        <v>679</v>
      </c>
      <c r="O3" s="59">
        <v>44074</v>
      </c>
      <c r="P3" s="97"/>
      <c r="Q3" s="98"/>
      <c r="R3" s="98"/>
      <c r="S3" s="99"/>
      <c r="T3" s="211"/>
      <c r="U3" s="206"/>
    </row>
    <row r="4" spans="1:21" x14ac:dyDescent="0.2">
      <c r="A4" s="7">
        <v>43831</v>
      </c>
      <c r="B4" s="74"/>
      <c r="C4" s="150"/>
      <c r="D4" s="150"/>
      <c r="E4" s="158"/>
      <c r="F4" s="150"/>
      <c r="G4" s="64" t="s">
        <v>360</v>
      </c>
      <c r="H4" s="7">
        <v>43952</v>
      </c>
      <c r="I4" s="242">
        <v>0.20833333333333334</v>
      </c>
      <c r="J4" s="190"/>
      <c r="K4" s="243">
        <v>0.5</v>
      </c>
      <c r="L4" s="116">
        <f t="shared" ref="L4:L5" si="0">SUM(K4-I4-J4)</f>
        <v>0.29166666666666663</v>
      </c>
      <c r="M4" s="207">
        <v>0</v>
      </c>
      <c r="N4" s="1"/>
      <c r="O4" s="7">
        <v>44075</v>
      </c>
      <c r="P4" s="279">
        <v>0.375</v>
      </c>
      <c r="Q4" s="278">
        <v>2.0833333333333332E-2</v>
      </c>
      <c r="R4" s="278">
        <v>0.625</v>
      </c>
      <c r="S4" s="116">
        <f t="shared" ref="S4:S8" si="1">SUM(R4-P4-Q4)</f>
        <v>0.22916666666666666</v>
      </c>
      <c r="T4" s="215" t="s">
        <v>280</v>
      </c>
      <c r="U4" s="1" t="s">
        <v>729</v>
      </c>
    </row>
    <row r="5" spans="1:21" x14ac:dyDescent="0.2">
      <c r="A5" s="7">
        <v>43832</v>
      </c>
      <c r="B5" s="74"/>
      <c r="C5" s="150"/>
      <c r="D5" s="150"/>
      <c r="E5" s="158"/>
      <c r="F5" s="150"/>
      <c r="G5" s="64" t="s">
        <v>360</v>
      </c>
      <c r="H5" s="7">
        <v>43953</v>
      </c>
      <c r="I5" s="242">
        <v>0.20833333333333334</v>
      </c>
      <c r="J5" s="190"/>
      <c r="K5" s="243">
        <v>0.5</v>
      </c>
      <c r="L5" s="116">
        <f t="shared" si="0"/>
        <v>0.29166666666666663</v>
      </c>
      <c r="M5" s="207">
        <v>0</v>
      </c>
      <c r="N5" s="1"/>
      <c r="O5" s="7">
        <v>44076</v>
      </c>
      <c r="P5" s="278">
        <v>0.3125</v>
      </c>
      <c r="Q5" s="278">
        <v>2.0833333333333332E-2</v>
      </c>
      <c r="R5" s="278">
        <v>0.625</v>
      </c>
      <c r="S5" s="116">
        <f t="shared" si="1"/>
        <v>0.29166666666666669</v>
      </c>
      <c r="T5" s="207">
        <v>0</v>
      </c>
      <c r="U5" s="1"/>
    </row>
    <row r="6" spans="1:21" x14ac:dyDescent="0.2">
      <c r="A6" s="7">
        <v>43833</v>
      </c>
      <c r="B6" s="222">
        <v>0.35416666666666669</v>
      </c>
      <c r="C6" s="222">
        <v>2.0833333333333332E-2</v>
      </c>
      <c r="D6" s="222">
        <v>0.66666666666666663</v>
      </c>
      <c r="E6" s="116">
        <f t="shared" ref="E6:E7" si="2">SUM(D6-B6-C6)</f>
        <v>0.29166666666666663</v>
      </c>
      <c r="F6" s="207">
        <v>0</v>
      </c>
      <c r="G6" s="1"/>
      <c r="H6" s="7">
        <v>43954</v>
      </c>
      <c r="I6" s="45"/>
      <c r="J6" s="45"/>
      <c r="K6" s="45"/>
      <c r="L6" s="85"/>
      <c r="M6" s="18"/>
      <c r="N6" s="103"/>
      <c r="O6" s="59">
        <v>44077</v>
      </c>
      <c r="P6" s="278">
        <v>0.3125</v>
      </c>
      <c r="Q6" s="278">
        <v>2.0833333333333332E-2</v>
      </c>
      <c r="R6" s="278">
        <v>0.625</v>
      </c>
      <c r="S6" s="116">
        <f t="shared" si="1"/>
        <v>0.29166666666666669</v>
      </c>
      <c r="T6" s="207">
        <v>0</v>
      </c>
      <c r="U6" s="1"/>
    </row>
    <row r="7" spans="1:21" x14ac:dyDescent="0.2">
      <c r="A7" s="7">
        <v>43834</v>
      </c>
      <c r="B7" s="222">
        <v>0.35416666666666669</v>
      </c>
      <c r="C7" s="222">
        <v>2.0833333333333332E-2</v>
      </c>
      <c r="D7" s="222">
        <v>0.66666666666666663</v>
      </c>
      <c r="E7" s="116">
        <f t="shared" si="2"/>
        <v>0.29166666666666663</v>
      </c>
      <c r="F7" s="207">
        <v>0</v>
      </c>
      <c r="G7" s="1"/>
      <c r="H7" s="7">
        <v>43955</v>
      </c>
      <c r="I7" s="97"/>
      <c r="J7" s="98"/>
      <c r="K7" s="98"/>
      <c r="L7" s="99">
        <f>SUM(E193:E194,L1:L6)</f>
        <v>1.1666666666666665</v>
      </c>
      <c r="M7" s="211">
        <v>0</v>
      </c>
      <c r="N7" s="206"/>
      <c r="O7" s="7">
        <v>44078</v>
      </c>
      <c r="P7" s="278">
        <v>0.3125</v>
      </c>
      <c r="Q7" s="278">
        <v>2.0833333333333332E-2</v>
      </c>
      <c r="R7" s="278">
        <v>0.625</v>
      </c>
      <c r="S7" s="116">
        <f t="shared" si="1"/>
        <v>0.29166666666666669</v>
      </c>
      <c r="T7" s="207">
        <v>0</v>
      </c>
      <c r="U7" s="1"/>
    </row>
    <row r="8" spans="1:21" x14ac:dyDescent="0.2">
      <c r="A8" s="7">
        <v>43835</v>
      </c>
      <c r="B8" s="45"/>
      <c r="C8" s="45"/>
      <c r="D8" s="45"/>
      <c r="E8" s="85"/>
      <c r="F8" s="18"/>
      <c r="G8" s="103"/>
      <c r="H8" s="7">
        <v>43956</v>
      </c>
      <c r="I8" s="234">
        <v>0.41666666666666669</v>
      </c>
      <c r="J8" s="235"/>
      <c r="K8" s="236">
        <v>0.70833333333333337</v>
      </c>
      <c r="L8" s="116">
        <f t="shared" ref="L8:L9" si="3">SUM(K8-I8-J8)</f>
        <v>0.29166666666666669</v>
      </c>
      <c r="M8" s="207">
        <v>0</v>
      </c>
      <c r="N8" s="1"/>
      <c r="O8" s="59">
        <v>44079</v>
      </c>
      <c r="P8" s="278">
        <v>0.3125</v>
      </c>
      <c r="Q8" s="278">
        <v>2.0833333333333332E-2</v>
      </c>
      <c r="R8" s="278">
        <v>0.625</v>
      </c>
      <c r="S8" s="116">
        <f t="shared" si="1"/>
        <v>0.29166666666666669</v>
      </c>
      <c r="T8" s="207">
        <v>0</v>
      </c>
      <c r="U8" s="1"/>
    </row>
    <row r="9" spans="1:21" x14ac:dyDescent="0.2">
      <c r="A9" s="7">
        <v>43836</v>
      </c>
      <c r="B9" s="97"/>
      <c r="C9" s="98"/>
      <c r="D9" s="98"/>
      <c r="E9" s="99">
        <f>SUM(E3:E8)</f>
        <v>0.58333333333333326</v>
      </c>
      <c r="F9" s="211">
        <v>0</v>
      </c>
      <c r="G9" s="206"/>
      <c r="H9" s="7">
        <v>43957</v>
      </c>
      <c r="I9" s="234">
        <v>0.41666666666666669</v>
      </c>
      <c r="J9" s="235"/>
      <c r="K9" s="236">
        <v>0.70833333333333337</v>
      </c>
      <c r="L9" s="116">
        <f t="shared" si="3"/>
        <v>0.29166666666666669</v>
      </c>
      <c r="M9" s="207">
        <v>0</v>
      </c>
      <c r="N9" s="1"/>
      <c r="O9" s="59">
        <v>44080</v>
      </c>
      <c r="P9" s="45"/>
      <c r="Q9" s="45"/>
      <c r="R9" s="45"/>
      <c r="S9" s="85"/>
      <c r="T9" s="18"/>
      <c r="U9" s="103"/>
    </row>
    <row r="10" spans="1:21" x14ac:dyDescent="0.2">
      <c r="A10" s="7">
        <v>43837</v>
      </c>
      <c r="B10" s="222">
        <v>0.35416666666666669</v>
      </c>
      <c r="C10" s="222">
        <v>2.0833333333333332E-2</v>
      </c>
      <c r="D10" s="222">
        <v>0.66666666666666663</v>
      </c>
      <c r="E10" s="116">
        <f t="shared" ref="E10:E14" si="4">SUM(D10-B10-C10)</f>
        <v>0.29166666666666663</v>
      </c>
      <c r="F10" s="207">
        <v>0</v>
      </c>
      <c r="G10" s="1"/>
      <c r="H10" s="7">
        <v>43958</v>
      </c>
      <c r="I10" s="75"/>
      <c r="J10" s="75"/>
      <c r="K10" s="75"/>
      <c r="L10" s="138"/>
      <c r="M10" s="76"/>
      <c r="N10" s="202" t="s">
        <v>680</v>
      </c>
      <c r="O10" s="59">
        <v>44081</v>
      </c>
      <c r="P10" s="97"/>
      <c r="Q10" s="98"/>
      <c r="R10" s="98"/>
      <c r="S10" s="99">
        <f>SUM(S4:S9)</f>
        <v>1.3958333333333335</v>
      </c>
      <c r="T10" s="211">
        <v>0.25694444444444442</v>
      </c>
      <c r="U10" s="206"/>
    </row>
    <row r="11" spans="1:21" x14ac:dyDescent="0.2">
      <c r="A11" s="7">
        <v>43838</v>
      </c>
      <c r="B11" s="222">
        <v>0.35416666666666669</v>
      </c>
      <c r="C11" s="222">
        <v>2.0833333333333332E-2</v>
      </c>
      <c r="D11" s="222">
        <v>0.66666666666666663</v>
      </c>
      <c r="E11" s="116">
        <f t="shared" si="4"/>
        <v>0.29166666666666663</v>
      </c>
      <c r="F11" s="207">
        <v>0</v>
      </c>
      <c r="G11" s="1"/>
      <c r="H11" s="7">
        <v>43959</v>
      </c>
      <c r="I11" s="75"/>
      <c r="J11" s="75"/>
      <c r="K11" s="75"/>
      <c r="L11" s="138"/>
      <c r="M11" s="76"/>
      <c r="N11" s="202" t="s">
        <v>681</v>
      </c>
      <c r="O11" s="7">
        <v>44082</v>
      </c>
      <c r="P11" s="234">
        <v>0.41666666666666669</v>
      </c>
      <c r="Q11" s="235"/>
      <c r="R11" s="236">
        <v>0.70833333333333337</v>
      </c>
      <c r="S11" s="116">
        <f t="shared" ref="S11" si="5">SUM(R11-P11-Q11)</f>
        <v>0.29166666666666669</v>
      </c>
      <c r="T11" s="207">
        <v>0</v>
      </c>
      <c r="U11" s="1"/>
    </row>
    <row r="12" spans="1:21" x14ac:dyDescent="0.2">
      <c r="A12" s="7">
        <v>43839</v>
      </c>
      <c r="B12" s="222">
        <v>0.35416666666666669</v>
      </c>
      <c r="C12" s="222">
        <v>2.0833333333333332E-2</v>
      </c>
      <c r="D12" s="222">
        <v>0.66666666666666663</v>
      </c>
      <c r="E12" s="116">
        <f t="shared" si="4"/>
        <v>0.29166666666666663</v>
      </c>
      <c r="F12" s="207">
        <v>0</v>
      </c>
      <c r="G12" s="1"/>
      <c r="H12" s="7">
        <v>43960</v>
      </c>
      <c r="I12" s="262"/>
      <c r="J12" s="263"/>
      <c r="K12" s="263"/>
      <c r="L12" s="264"/>
      <c r="M12" s="263"/>
      <c r="N12" s="265" t="s">
        <v>702</v>
      </c>
      <c r="O12" s="59">
        <v>44083</v>
      </c>
      <c r="P12" s="234">
        <v>0.41666666666666669</v>
      </c>
      <c r="Q12" s="235"/>
      <c r="R12" s="236">
        <v>0.70833333333333337</v>
      </c>
      <c r="S12" s="116">
        <f t="shared" ref="S12:S15" si="6">SUM(R12-P12-Q12)</f>
        <v>0.29166666666666669</v>
      </c>
      <c r="T12" s="207">
        <v>0</v>
      </c>
      <c r="U12" s="1"/>
    </row>
    <row r="13" spans="1:21" x14ac:dyDescent="0.2">
      <c r="A13" s="7">
        <v>43840</v>
      </c>
      <c r="B13" s="222">
        <v>0.35416666666666669</v>
      </c>
      <c r="C13" s="222">
        <v>2.0833333333333332E-2</v>
      </c>
      <c r="D13" s="222">
        <v>0.66666666666666663</v>
      </c>
      <c r="E13" s="116">
        <f t="shared" si="4"/>
        <v>0.29166666666666663</v>
      </c>
      <c r="F13" s="207">
        <v>0</v>
      </c>
      <c r="G13" s="1"/>
      <c r="H13" s="7">
        <v>43961</v>
      </c>
      <c r="I13" s="45"/>
      <c r="J13" s="45"/>
      <c r="K13" s="45"/>
      <c r="L13" s="85"/>
      <c r="M13" s="18"/>
      <c r="N13" s="103"/>
      <c r="O13" s="59">
        <v>44084</v>
      </c>
      <c r="P13" s="234">
        <v>0.41666666666666669</v>
      </c>
      <c r="Q13" s="235"/>
      <c r="R13" s="236">
        <v>0.70833333333333337</v>
      </c>
      <c r="S13" s="116">
        <f t="shared" si="6"/>
        <v>0.29166666666666669</v>
      </c>
      <c r="T13" s="207">
        <v>0</v>
      </c>
      <c r="U13" s="1"/>
    </row>
    <row r="14" spans="1:21" x14ac:dyDescent="0.2">
      <c r="A14" s="7">
        <v>43841</v>
      </c>
      <c r="B14" s="222">
        <v>0.35416666666666669</v>
      </c>
      <c r="C14" s="222">
        <v>2.0833333333333332E-2</v>
      </c>
      <c r="D14" s="222">
        <v>0.66666666666666663</v>
      </c>
      <c r="E14" s="116">
        <f t="shared" si="4"/>
        <v>0.29166666666666663</v>
      </c>
      <c r="F14" s="207">
        <v>0</v>
      </c>
      <c r="G14" s="1"/>
      <c r="H14" s="7">
        <v>43962</v>
      </c>
      <c r="I14" s="97"/>
      <c r="J14" s="98"/>
      <c r="K14" s="98"/>
      <c r="L14" s="99">
        <f>SUM(L8:L13)</f>
        <v>0.58333333333333337</v>
      </c>
      <c r="M14" s="211">
        <v>0</v>
      </c>
      <c r="N14" s="206"/>
      <c r="O14" s="7">
        <v>44085</v>
      </c>
      <c r="P14" s="234">
        <v>0.41666666666666669</v>
      </c>
      <c r="Q14" s="235"/>
      <c r="R14" s="236">
        <v>0.70833333333333337</v>
      </c>
      <c r="S14" s="116">
        <f t="shared" si="6"/>
        <v>0.29166666666666669</v>
      </c>
      <c r="T14" s="207">
        <v>0</v>
      </c>
      <c r="U14" s="1"/>
    </row>
    <row r="15" spans="1:21" x14ac:dyDescent="0.2">
      <c r="A15" s="7">
        <v>43842</v>
      </c>
      <c r="B15" s="45"/>
      <c r="C15" s="45"/>
      <c r="D15" s="45"/>
      <c r="E15" s="85"/>
      <c r="F15" s="18"/>
      <c r="G15" s="103"/>
      <c r="H15" s="7">
        <v>43963</v>
      </c>
      <c r="I15" s="74"/>
      <c r="J15" s="150"/>
      <c r="K15" s="150"/>
      <c r="L15" s="158"/>
      <c r="M15" s="150"/>
      <c r="N15" s="64" t="s">
        <v>360</v>
      </c>
      <c r="O15" s="59">
        <v>44086</v>
      </c>
      <c r="P15" s="234">
        <v>0.41666666666666669</v>
      </c>
      <c r="Q15" s="235"/>
      <c r="R15" s="236">
        <v>0.70833333333333337</v>
      </c>
      <c r="S15" s="116">
        <f t="shared" si="6"/>
        <v>0.29166666666666669</v>
      </c>
      <c r="T15" s="207">
        <v>0</v>
      </c>
      <c r="U15" s="1"/>
    </row>
    <row r="16" spans="1:21" x14ac:dyDescent="0.2">
      <c r="A16" s="59">
        <v>43843</v>
      </c>
      <c r="B16" s="97"/>
      <c r="C16" s="98"/>
      <c r="D16" s="98"/>
      <c r="E16" s="99">
        <f>SUM(E10:E15)</f>
        <v>1.458333333333333</v>
      </c>
      <c r="F16" s="211">
        <v>0</v>
      </c>
      <c r="G16" s="206"/>
      <c r="H16" s="7">
        <v>43964</v>
      </c>
      <c r="I16" s="242">
        <v>0.20833333333333334</v>
      </c>
      <c r="J16" s="190"/>
      <c r="K16" s="243">
        <v>0.5</v>
      </c>
      <c r="L16" s="116">
        <f t="shared" ref="L16:L19" si="7">SUM(K16-I16-J16)</f>
        <v>0.29166666666666663</v>
      </c>
      <c r="M16" s="207">
        <v>0</v>
      </c>
      <c r="N16" s="1"/>
      <c r="O16" s="59">
        <v>44087</v>
      </c>
      <c r="P16" s="45"/>
      <c r="Q16" s="45"/>
      <c r="R16" s="45"/>
      <c r="S16" s="85"/>
      <c r="T16" s="18"/>
      <c r="U16" s="103"/>
    </row>
    <row r="17" spans="1:21" x14ac:dyDescent="0.2">
      <c r="A17" s="7">
        <v>43844</v>
      </c>
      <c r="B17" s="222">
        <v>0.35416666666666669</v>
      </c>
      <c r="C17" s="222">
        <v>2.0833333333333332E-2</v>
      </c>
      <c r="D17" s="222">
        <v>0.66666666666666663</v>
      </c>
      <c r="E17" s="116">
        <f t="shared" ref="E17:E21" si="8">SUM(D17-B17-C17)</f>
        <v>0.29166666666666663</v>
      </c>
      <c r="F17" s="207">
        <v>0</v>
      </c>
      <c r="G17" s="1" t="s">
        <v>706</v>
      </c>
      <c r="H17" s="7">
        <v>43965</v>
      </c>
      <c r="I17" s="242">
        <v>0.20833333333333334</v>
      </c>
      <c r="J17" s="190"/>
      <c r="K17" s="243">
        <v>0.5</v>
      </c>
      <c r="L17" s="116">
        <f t="shared" si="7"/>
        <v>0.29166666666666663</v>
      </c>
      <c r="M17" s="207">
        <v>0</v>
      </c>
      <c r="N17" s="1"/>
      <c r="O17" s="59">
        <v>44088</v>
      </c>
      <c r="P17" s="97"/>
      <c r="Q17" s="98"/>
      <c r="R17" s="98"/>
      <c r="S17" s="99">
        <f>SUM(S11:S16)</f>
        <v>1.4583333333333335</v>
      </c>
      <c r="T17" s="211">
        <v>0</v>
      </c>
      <c r="U17" s="206"/>
    </row>
    <row r="18" spans="1:21" x14ac:dyDescent="0.2">
      <c r="A18" s="7">
        <v>43845</v>
      </c>
      <c r="B18" s="222">
        <v>0.35416666666666669</v>
      </c>
      <c r="C18" s="222">
        <v>2.0833333333333332E-2</v>
      </c>
      <c r="D18" s="222">
        <v>0.66666666666666663</v>
      </c>
      <c r="E18" s="116">
        <f t="shared" si="8"/>
        <v>0.29166666666666663</v>
      </c>
      <c r="F18" s="207">
        <v>0</v>
      </c>
      <c r="G18" s="1"/>
      <c r="H18" s="7">
        <v>43966</v>
      </c>
      <c r="I18" s="242">
        <v>0.20833333333333334</v>
      </c>
      <c r="J18" s="190"/>
      <c r="K18" s="243">
        <v>0.5</v>
      </c>
      <c r="L18" s="116">
        <f t="shared" si="7"/>
        <v>0.29166666666666663</v>
      </c>
      <c r="M18" s="207">
        <v>0</v>
      </c>
      <c r="N18" s="1"/>
      <c r="O18" s="7">
        <v>44089</v>
      </c>
      <c r="P18" s="242">
        <v>0.20833333333333334</v>
      </c>
      <c r="Q18" s="190"/>
      <c r="R18" s="243">
        <v>0.5</v>
      </c>
      <c r="S18" s="116">
        <f t="shared" ref="S18:S22" si="9">SUM(R18-P18-Q18)</f>
        <v>0.29166666666666663</v>
      </c>
      <c r="T18" s="207">
        <v>0</v>
      </c>
      <c r="U18" s="1"/>
    </row>
    <row r="19" spans="1:21" x14ac:dyDescent="0.2">
      <c r="A19" s="7">
        <v>43846</v>
      </c>
      <c r="B19" s="222">
        <v>0.35416666666666669</v>
      </c>
      <c r="C19" s="222">
        <v>2.0833333333333332E-2</v>
      </c>
      <c r="D19" s="222">
        <v>0.66666666666666663</v>
      </c>
      <c r="E19" s="116">
        <f t="shared" si="8"/>
        <v>0.29166666666666663</v>
      </c>
      <c r="F19" s="207">
        <v>0</v>
      </c>
      <c r="G19" s="1"/>
      <c r="H19" s="7">
        <v>43967</v>
      </c>
      <c r="I19" s="242">
        <v>0.20833333333333334</v>
      </c>
      <c r="J19" s="190"/>
      <c r="K19" s="243">
        <v>0.5</v>
      </c>
      <c r="L19" s="116">
        <f t="shared" si="7"/>
        <v>0.29166666666666663</v>
      </c>
      <c r="M19" s="207">
        <v>0</v>
      </c>
      <c r="N19" s="1"/>
      <c r="O19" s="59">
        <v>44090</v>
      </c>
      <c r="P19" s="242">
        <v>0.20833333333333334</v>
      </c>
      <c r="Q19" s="190"/>
      <c r="R19" s="243">
        <v>0.5</v>
      </c>
      <c r="S19" s="116">
        <f t="shared" si="9"/>
        <v>0.29166666666666663</v>
      </c>
      <c r="T19" s="207">
        <v>0</v>
      </c>
      <c r="U19" s="1"/>
    </row>
    <row r="20" spans="1:21" x14ac:dyDescent="0.2">
      <c r="A20" s="7">
        <v>43847</v>
      </c>
      <c r="B20" s="222">
        <v>0.35416666666666669</v>
      </c>
      <c r="C20" s="222">
        <v>2.0833333333333332E-2</v>
      </c>
      <c r="D20" s="222">
        <v>0.66666666666666663</v>
      </c>
      <c r="E20" s="116">
        <f t="shared" si="8"/>
        <v>0.29166666666666663</v>
      </c>
      <c r="F20" s="207">
        <v>0</v>
      </c>
      <c r="G20" s="1"/>
      <c r="H20" s="7">
        <v>43968</v>
      </c>
      <c r="I20" s="45"/>
      <c r="J20" s="45"/>
      <c r="K20" s="45"/>
      <c r="L20" s="85"/>
      <c r="M20" s="18"/>
      <c r="N20" s="103"/>
      <c r="O20" s="59">
        <v>44091</v>
      </c>
      <c r="P20" s="242">
        <v>0.20833333333333334</v>
      </c>
      <c r="Q20" s="190"/>
      <c r="R20" s="243">
        <v>0.5</v>
      </c>
      <c r="S20" s="116">
        <f t="shared" si="9"/>
        <v>0.29166666666666663</v>
      </c>
      <c r="T20" s="207">
        <v>0</v>
      </c>
      <c r="U20" s="1"/>
    </row>
    <row r="21" spans="1:21" x14ac:dyDescent="0.2">
      <c r="A21" s="7">
        <v>43848</v>
      </c>
      <c r="B21" s="222">
        <v>0.35416666666666669</v>
      </c>
      <c r="C21" s="222">
        <v>2.0833333333333332E-2</v>
      </c>
      <c r="D21" s="222">
        <v>0.66666666666666663</v>
      </c>
      <c r="E21" s="116">
        <f t="shared" si="8"/>
        <v>0.29166666666666663</v>
      </c>
      <c r="F21" s="207">
        <v>0</v>
      </c>
      <c r="G21" s="1"/>
      <c r="H21" s="7">
        <v>43969</v>
      </c>
      <c r="I21" s="97"/>
      <c r="J21" s="98"/>
      <c r="K21" s="98"/>
      <c r="L21" s="99">
        <f>SUM(L15:L20)</f>
        <v>1.1666666666666665</v>
      </c>
      <c r="M21" s="211" t="s">
        <v>724</v>
      </c>
      <c r="N21" s="206"/>
      <c r="O21" s="7">
        <v>44092</v>
      </c>
      <c r="P21" s="242">
        <v>0.20833333333333334</v>
      </c>
      <c r="Q21" s="190"/>
      <c r="R21" s="243">
        <v>0.5</v>
      </c>
      <c r="S21" s="116">
        <f t="shared" si="9"/>
        <v>0.29166666666666663</v>
      </c>
      <c r="T21" s="207">
        <v>0</v>
      </c>
      <c r="U21" s="1"/>
    </row>
    <row r="22" spans="1:21" x14ac:dyDescent="0.2">
      <c r="A22" s="7">
        <v>43849</v>
      </c>
      <c r="B22" s="45"/>
      <c r="C22" s="45"/>
      <c r="D22" s="45"/>
      <c r="E22" s="85"/>
      <c r="F22" s="18"/>
      <c r="G22" s="103"/>
      <c r="H22" s="7">
        <v>43970</v>
      </c>
      <c r="I22" s="75"/>
      <c r="J22" s="75"/>
      <c r="K22" s="75"/>
      <c r="L22" s="138"/>
      <c r="M22" s="76"/>
      <c r="N22" s="202" t="s">
        <v>682</v>
      </c>
      <c r="O22" s="59">
        <v>44093</v>
      </c>
      <c r="P22" s="242">
        <v>0.20833333333333334</v>
      </c>
      <c r="Q22" s="190"/>
      <c r="R22" s="243">
        <v>0.5</v>
      </c>
      <c r="S22" s="116">
        <f t="shared" si="9"/>
        <v>0.29166666666666663</v>
      </c>
      <c r="T22" s="207">
        <v>0</v>
      </c>
      <c r="U22" s="1"/>
    </row>
    <row r="23" spans="1:21" x14ac:dyDescent="0.2">
      <c r="A23" s="59">
        <v>43850</v>
      </c>
      <c r="B23" s="97"/>
      <c r="C23" s="98"/>
      <c r="D23" s="98"/>
      <c r="E23" s="99">
        <f>SUM(E17:E22)</f>
        <v>1.458333333333333</v>
      </c>
      <c r="F23" s="211">
        <v>0</v>
      </c>
      <c r="G23" s="206"/>
      <c r="H23" s="7">
        <v>43971</v>
      </c>
      <c r="I23" s="234">
        <v>0.41666666666666669</v>
      </c>
      <c r="J23" s="235"/>
      <c r="K23" s="236">
        <v>0.70833333333333337</v>
      </c>
      <c r="L23" s="116">
        <f t="shared" ref="L23:L26" si="10">SUM(K23-I23-J23)</f>
        <v>0.29166666666666669</v>
      </c>
      <c r="M23" s="207">
        <v>0</v>
      </c>
      <c r="N23" s="1"/>
      <c r="O23" s="59">
        <v>44094</v>
      </c>
      <c r="P23" s="45"/>
      <c r="Q23" s="45"/>
      <c r="R23" s="45"/>
      <c r="S23" s="85"/>
      <c r="T23" s="18"/>
      <c r="U23" s="103"/>
    </row>
    <row r="24" spans="1:21" x14ac:dyDescent="0.2">
      <c r="A24" s="7">
        <v>43851</v>
      </c>
      <c r="B24" s="222">
        <v>0.35416666666666669</v>
      </c>
      <c r="C24" s="222">
        <v>2.0833333333333332E-2</v>
      </c>
      <c r="D24" s="222">
        <v>0.66666666666666663</v>
      </c>
      <c r="E24" s="116">
        <f t="shared" ref="E24:E28" si="11">SUM(D24-B24-C24)</f>
        <v>0.29166666666666663</v>
      </c>
      <c r="F24" s="207">
        <v>0</v>
      </c>
      <c r="G24" s="1"/>
      <c r="H24" s="7">
        <v>43972</v>
      </c>
      <c r="I24" s="234">
        <v>0.41666666666666669</v>
      </c>
      <c r="J24" s="235"/>
      <c r="K24" s="236">
        <v>0.70833333333333337</v>
      </c>
      <c r="L24" s="116">
        <f t="shared" si="10"/>
        <v>0.29166666666666669</v>
      </c>
      <c r="M24" s="207">
        <v>0</v>
      </c>
      <c r="N24" s="1"/>
      <c r="O24" s="231">
        <v>44095</v>
      </c>
      <c r="P24" s="97"/>
      <c r="Q24" s="98"/>
      <c r="R24" s="98"/>
      <c r="S24" s="99">
        <f>SUM(S18:S23)</f>
        <v>1.458333333333333</v>
      </c>
      <c r="T24" s="211">
        <v>0</v>
      </c>
      <c r="U24" s="206"/>
    </row>
    <row r="25" spans="1:21" x14ac:dyDescent="0.2">
      <c r="A25" s="7">
        <v>43852</v>
      </c>
      <c r="B25" s="222">
        <v>0.35416666666666669</v>
      </c>
      <c r="C25" s="222">
        <v>2.0833333333333332E-2</v>
      </c>
      <c r="D25" s="222">
        <v>0.66666666666666663</v>
      </c>
      <c r="E25" s="116">
        <f t="shared" si="11"/>
        <v>0.29166666666666663</v>
      </c>
      <c r="F25" s="207">
        <v>0</v>
      </c>
      <c r="G25" s="1"/>
      <c r="H25" s="7">
        <v>43973</v>
      </c>
      <c r="I25" s="234">
        <v>0.41666666666666669</v>
      </c>
      <c r="J25" s="235"/>
      <c r="K25" s="236">
        <v>0.70833333333333337</v>
      </c>
      <c r="L25" s="116">
        <f t="shared" si="10"/>
        <v>0.29166666666666669</v>
      </c>
      <c r="M25" s="207">
        <v>0</v>
      </c>
      <c r="N25" s="1"/>
      <c r="O25" s="7">
        <v>44096</v>
      </c>
      <c r="P25" s="234">
        <v>0.41666666666666669</v>
      </c>
      <c r="Q25" s="235"/>
      <c r="R25" s="236">
        <v>0.70833333333333337</v>
      </c>
      <c r="S25" s="116">
        <f t="shared" ref="S25:S29" si="12">SUM(R25-P25-Q25)</f>
        <v>0.29166666666666669</v>
      </c>
      <c r="T25" s="207">
        <v>0</v>
      </c>
      <c r="U25" s="1"/>
    </row>
    <row r="26" spans="1:21" x14ac:dyDescent="0.2">
      <c r="A26" s="7">
        <v>43853</v>
      </c>
      <c r="B26" s="222">
        <v>0.35416666666666669</v>
      </c>
      <c r="C26" s="222">
        <v>2.0833333333333332E-2</v>
      </c>
      <c r="D26" s="222">
        <v>0.66666666666666663</v>
      </c>
      <c r="E26" s="116">
        <f t="shared" si="11"/>
        <v>0.29166666666666663</v>
      </c>
      <c r="F26" s="207">
        <v>0</v>
      </c>
      <c r="G26" s="1"/>
      <c r="H26" s="7">
        <v>43974</v>
      </c>
      <c r="I26" s="234">
        <v>0.41666666666666669</v>
      </c>
      <c r="J26" s="235"/>
      <c r="K26" s="236">
        <v>0.70833333333333337</v>
      </c>
      <c r="L26" s="116">
        <f t="shared" si="10"/>
        <v>0.29166666666666669</v>
      </c>
      <c r="M26" s="207">
        <v>0</v>
      </c>
      <c r="N26" s="1"/>
      <c r="O26" s="59">
        <v>44097</v>
      </c>
      <c r="P26" s="234">
        <v>0.41666666666666669</v>
      </c>
      <c r="Q26" s="235"/>
      <c r="R26" s="236">
        <v>0.70833333333333337</v>
      </c>
      <c r="S26" s="116">
        <f t="shared" si="12"/>
        <v>0.29166666666666669</v>
      </c>
      <c r="T26" s="207">
        <v>0</v>
      </c>
      <c r="U26" s="1"/>
    </row>
    <row r="27" spans="1:21" x14ac:dyDescent="0.2">
      <c r="A27" s="7">
        <v>43854</v>
      </c>
      <c r="B27" s="222">
        <v>0.35416666666666669</v>
      </c>
      <c r="C27" s="222">
        <v>2.0833333333333332E-2</v>
      </c>
      <c r="D27" s="222">
        <v>0.66666666666666663</v>
      </c>
      <c r="E27" s="116">
        <f t="shared" si="11"/>
        <v>0.29166666666666663</v>
      </c>
      <c r="F27" s="207">
        <v>0</v>
      </c>
      <c r="G27" s="1"/>
      <c r="H27" s="7">
        <v>43975</v>
      </c>
      <c r="I27" s="45"/>
      <c r="J27" s="45"/>
      <c r="K27" s="45"/>
      <c r="L27" s="85"/>
      <c r="M27" s="18"/>
      <c r="N27" s="103"/>
      <c r="O27" s="59">
        <v>44098</v>
      </c>
      <c r="P27" s="234">
        <v>0.41666666666666669</v>
      </c>
      <c r="Q27" s="235"/>
      <c r="R27" s="236">
        <v>0.70833333333333337</v>
      </c>
      <c r="S27" s="116">
        <f t="shared" si="12"/>
        <v>0.29166666666666669</v>
      </c>
      <c r="T27" s="207">
        <v>0</v>
      </c>
      <c r="U27" s="1"/>
    </row>
    <row r="28" spans="1:21" x14ac:dyDescent="0.2">
      <c r="A28" s="7">
        <v>43855</v>
      </c>
      <c r="B28" s="222">
        <v>0.35416666666666669</v>
      </c>
      <c r="C28" s="222">
        <v>2.0833333333333332E-2</v>
      </c>
      <c r="D28" s="222">
        <v>0.66666666666666663</v>
      </c>
      <c r="E28" s="116">
        <f t="shared" si="11"/>
        <v>0.29166666666666663</v>
      </c>
      <c r="F28" s="207">
        <v>0</v>
      </c>
      <c r="G28" s="1"/>
      <c r="H28" s="7">
        <v>43976</v>
      </c>
      <c r="I28" s="97"/>
      <c r="J28" s="98"/>
      <c r="K28" s="98"/>
      <c r="L28" s="99">
        <f>SUM(L22:L27)</f>
        <v>1.1666666666666667</v>
      </c>
      <c r="M28" s="211">
        <v>0</v>
      </c>
      <c r="N28" s="206"/>
      <c r="O28" s="7">
        <v>44099</v>
      </c>
      <c r="P28" s="234">
        <v>0.41666666666666669</v>
      </c>
      <c r="Q28" s="235"/>
      <c r="R28" s="236">
        <v>0.70833333333333337</v>
      </c>
      <c r="S28" s="116">
        <f t="shared" si="12"/>
        <v>0.29166666666666669</v>
      </c>
      <c r="T28" s="207">
        <v>0</v>
      </c>
      <c r="U28" s="1"/>
    </row>
    <row r="29" spans="1:21" x14ac:dyDescent="0.2">
      <c r="A29" s="7">
        <v>43856</v>
      </c>
      <c r="B29" s="45"/>
      <c r="C29" s="45"/>
      <c r="D29" s="45"/>
      <c r="E29" s="85"/>
      <c r="F29" s="18"/>
      <c r="G29" s="103"/>
      <c r="H29" s="7">
        <v>43977</v>
      </c>
      <c r="I29" s="242">
        <v>0.20833333333333334</v>
      </c>
      <c r="J29" s="190"/>
      <c r="K29" s="243">
        <v>0.5</v>
      </c>
      <c r="L29" s="116">
        <f t="shared" ref="L29:L33" si="13">SUM(K29-I29-J29)</f>
        <v>0.29166666666666663</v>
      </c>
      <c r="M29" s="207">
        <v>0</v>
      </c>
      <c r="N29" s="1"/>
      <c r="O29" s="59">
        <v>44100</v>
      </c>
      <c r="P29" s="234">
        <v>0.41666666666666669</v>
      </c>
      <c r="Q29" s="235"/>
      <c r="R29" s="236">
        <v>0.6875</v>
      </c>
      <c r="S29" s="116">
        <f t="shared" si="12"/>
        <v>0.27083333333333331</v>
      </c>
      <c r="T29" s="215" t="s">
        <v>15</v>
      </c>
      <c r="U29" s="1"/>
    </row>
    <row r="30" spans="1:21" x14ac:dyDescent="0.2">
      <c r="A30" s="7">
        <v>7</v>
      </c>
      <c r="B30" s="97"/>
      <c r="C30" s="98"/>
      <c r="D30" s="98"/>
      <c r="E30" s="99">
        <f>SUM(E24:E29)</f>
        <v>1.458333333333333</v>
      </c>
      <c r="F30" s="211">
        <v>0</v>
      </c>
      <c r="G30" s="206"/>
      <c r="H30" s="7">
        <v>43978</v>
      </c>
      <c r="I30" s="242">
        <v>0.20833333333333334</v>
      </c>
      <c r="J30" s="190"/>
      <c r="K30" s="243">
        <v>0.5</v>
      </c>
      <c r="L30" s="116">
        <f t="shared" si="13"/>
        <v>0.29166666666666663</v>
      </c>
      <c r="M30" s="207">
        <v>0</v>
      </c>
      <c r="N30" s="1"/>
      <c r="O30" s="59">
        <v>44101</v>
      </c>
      <c r="P30" s="45"/>
      <c r="Q30" s="45"/>
      <c r="R30" s="45"/>
      <c r="S30" s="85"/>
      <c r="T30" s="18"/>
      <c r="U30" s="103"/>
    </row>
    <row r="31" spans="1:21" x14ac:dyDescent="0.2">
      <c r="A31" s="7">
        <v>43858</v>
      </c>
      <c r="B31" s="222">
        <v>0.35416666666666669</v>
      </c>
      <c r="C31" s="222">
        <v>2.0833333333333332E-2</v>
      </c>
      <c r="D31" s="222">
        <v>0.66666666666666663</v>
      </c>
      <c r="E31" s="116">
        <f t="shared" ref="E31:E33" si="14">SUM(D31-B31-C31)</f>
        <v>0.29166666666666663</v>
      </c>
      <c r="F31" s="207">
        <v>0</v>
      </c>
      <c r="G31" s="1"/>
      <c r="H31" s="7">
        <v>43979</v>
      </c>
      <c r="I31" s="242">
        <v>0.20833333333333334</v>
      </c>
      <c r="J31" s="190"/>
      <c r="K31" s="243">
        <v>0.5</v>
      </c>
      <c r="L31" s="116">
        <f t="shared" si="13"/>
        <v>0.29166666666666663</v>
      </c>
      <c r="M31" s="207">
        <v>0</v>
      </c>
      <c r="N31" s="1"/>
      <c r="O31" s="7">
        <v>7</v>
      </c>
      <c r="P31" s="97"/>
      <c r="Q31" s="98"/>
      <c r="R31" s="98"/>
      <c r="S31" s="99">
        <f>SUM(S25:S30)</f>
        <v>1.4375</v>
      </c>
      <c r="T31" s="211">
        <v>0.2361111111111111</v>
      </c>
      <c r="U31" s="206"/>
    </row>
    <row r="32" spans="1:21" x14ac:dyDescent="0.2">
      <c r="A32" s="7">
        <v>43859</v>
      </c>
      <c r="B32" s="222">
        <v>0.35416666666666669</v>
      </c>
      <c r="C32" s="222">
        <v>2.0833333333333332E-2</v>
      </c>
      <c r="D32" s="222">
        <v>0.66666666666666663</v>
      </c>
      <c r="E32" s="116">
        <f t="shared" si="14"/>
        <v>0.29166666666666663</v>
      </c>
      <c r="F32" s="207">
        <v>0</v>
      </c>
      <c r="G32" s="1"/>
      <c r="H32" s="7">
        <v>43980</v>
      </c>
      <c r="I32" s="242">
        <v>0.20833333333333334</v>
      </c>
      <c r="J32" s="190"/>
      <c r="K32" s="243">
        <v>0.5</v>
      </c>
      <c r="L32" s="116">
        <f t="shared" si="13"/>
        <v>0.29166666666666663</v>
      </c>
      <c r="M32" s="207">
        <v>0</v>
      </c>
      <c r="N32" s="1"/>
      <c r="O32" s="7">
        <v>44103</v>
      </c>
      <c r="P32" s="242">
        <v>0.20833333333333334</v>
      </c>
      <c r="Q32" s="190"/>
      <c r="R32" s="243">
        <v>0.5</v>
      </c>
      <c r="S32" s="116">
        <f t="shared" ref="S32" si="15">SUM(R32-P32-Q32)</f>
        <v>0.29166666666666663</v>
      </c>
      <c r="T32" s="43"/>
      <c r="U32" s="1"/>
    </row>
    <row r="33" spans="1:21" x14ac:dyDescent="0.2">
      <c r="A33" s="7">
        <v>43860</v>
      </c>
      <c r="B33" s="222">
        <v>0.35416666666666669</v>
      </c>
      <c r="C33" s="222">
        <v>2.0833333333333332E-2</v>
      </c>
      <c r="D33" s="222">
        <v>0.66666666666666663</v>
      </c>
      <c r="E33" s="116">
        <f t="shared" si="14"/>
        <v>0.29166666666666663</v>
      </c>
      <c r="F33" s="207">
        <v>0</v>
      </c>
      <c r="G33" s="1"/>
      <c r="H33" s="7">
        <v>43981</v>
      </c>
      <c r="I33" s="242">
        <v>0.20833333333333334</v>
      </c>
      <c r="J33" s="190"/>
      <c r="K33" s="243">
        <v>0.5</v>
      </c>
      <c r="L33" s="116">
        <f t="shared" si="13"/>
        <v>0.29166666666666663</v>
      </c>
      <c r="M33" s="207">
        <v>0</v>
      </c>
      <c r="N33" s="1"/>
      <c r="O33" s="7"/>
      <c r="P33" s="8"/>
      <c r="Q33" s="8"/>
      <c r="R33" s="8"/>
      <c r="S33" s="85"/>
      <c r="T33" s="43"/>
      <c r="U33" s="1"/>
    </row>
    <row r="34" spans="1:21" x14ac:dyDescent="0.2">
      <c r="A34" s="7"/>
      <c r="B34" s="8"/>
      <c r="C34" s="8"/>
      <c r="D34" s="8"/>
      <c r="E34" s="85"/>
      <c r="F34" s="43"/>
      <c r="G34" s="1"/>
      <c r="H34" s="7"/>
      <c r="I34" s="8"/>
      <c r="J34" s="8"/>
      <c r="K34" s="8"/>
      <c r="L34" s="85"/>
      <c r="M34" s="43"/>
      <c r="N34" s="1"/>
      <c r="O34" s="7"/>
      <c r="P34" s="8"/>
      <c r="Q34" s="8"/>
      <c r="R34" s="8"/>
      <c r="S34" s="85"/>
      <c r="T34" s="43"/>
      <c r="U34" s="1"/>
    </row>
    <row r="35" spans="1:21" x14ac:dyDescent="0.2">
      <c r="A35" s="7"/>
      <c r="B35" s="8"/>
      <c r="C35" s="8"/>
      <c r="D35" s="8"/>
      <c r="E35" s="85"/>
      <c r="F35" s="43"/>
      <c r="G35" s="1"/>
      <c r="H35" s="7"/>
      <c r="I35" s="8"/>
      <c r="J35" s="8"/>
      <c r="K35" s="8"/>
      <c r="L35" s="85"/>
      <c r="M35" s="43"/>
      <c r="N35" s="1"/>
      <c r="O35" s="7"/>
      <c r="P35" s="8"/>
      <c r="Q35" s="8"/>
      <c r="R35" s="8"/>
      <c r="S35" s="85"/>
      <c r="T35" s="43"/>
      <c r="U35" s="1"/>
    </row>
    <row r="36" spans="1:21" x14ac:dyDescent="0.2">
      <c r="A36" s="7"/>
      <c r="B36" s="8"/>
      <c r="C36" s="8"/>
      <c r="D36" s="8"/>
      <c r="E36" s="85"/>
      <c r="F36" s="43"/>
      <c r="G36" s="1"/>
      <c r="H36" s="7"/>
      <c r="I36" s="8"/>
      <c r="J36" s="8"/>
      <c r="K36" s="8"/>
      <c r="L36" s="85"/>
      <c r="M36" s="43"/>
      <c r="N36" s="1"/>
      <c r="O36" s="7"/>
      <c r="P36" s="8"/>
      <c r="Q36" s="8"/>
      <c r="R36" s="8"/>
      <c r="S36" s="85"/>
      <c r="T36" s="43"/>
      <c r="U36" s="1"/>
    </row>
    <row r="37" spans="1:21" x14ac:dyDescent="0.2">
      <c r="A37" s="7"/>
      <c r="B37" s="8"/>
      <c r="C37" s="8"/>
      <c r="D37" s="8"/>
      <c r="E37" s="85"/>
      <c r="F37" s="43"/>
      <c r="G37" s="1"/>
      <c r="H37" s="7"/>
      <c r="I37" s="8"/>
      <c r="J37" s="8"/>
      <c r="K37" s="8"/>
      <c r="L37" s="85"/>
      <c r="M37" s="43"/>
      <c r="N37" s="1"/>
      <c r="O37" s="7"/>
      <c r="P37" s="8"/>
      <c r="Q37" s="8"/>
      <c r="R37" s="8"/>
      <c r="S37" s="85"/>
      <c r="T37" s="43"/>
      <c r="U37" s="1"/>
    </row>
    <row r="38" spans="1:21" x14ac:dyDescent="0.2">
      <c r="A38" s="7"/>
      <c r="B38" s="8"/>
      <c r="C38" s="8"/>
      <c r="D38" s="8"/>
      <c r="E38" s="85"/>
      <c r="F38" s="43"/>
      <c r="G38" s="1"/>
      <c r="H38" s="7"/>
      <c r="I38" s="8"/>
      <c r="J38" s="8"/>
      <c r="K38" s="8"/>
      <c r="L38" s="85"/>
      <c r="M38" s="43"/>
      <c r="N38" s="1"/>
      <c r="O38" s="7"/>
      <c r="P38" s="8"/>
      <c r="Q38" s="8"/>
      <c r="R38" s="8"/>
      <c r="S38" s="85"/>
      <c r="T38" s="43"/>
      <c r="U38" s="1"/>
    </row>
    <row r="39" spans="1:21" x14ac:dyDescent="0.2">
      <c r="A39" s="7"/>
      <c r="B39" s="8"/>
      <c r="C39" s="8"/>
      <c r="D39" s="8"/>
      <c r="E39" s="85"/>
      <c r="F39" s="43"/>
      <c r="G39" s="1"/>
      <c r="H39" s="7"/>
      <c r="I39" s="8"/>
      <c r="J39" s="8"/>
      <c r="K39" s="8"/>
      <c r="L39" s="85"/>
      <c r="M39" s="43"/>
      <c r="N39" s="1"/>
      <c r="O39" s="7"/>
      <c r="P39" s="8"/>
      <c r="Q39" s="8"/>
      <c r="R39" s="8"/>
      <c r="S39" s="85"/>
      <c r="T39" s="43"/>
      <c r="U39" s="1"/>
    </row>
    <row r="40" spans="1:21" x14ac:dyDescent="0.2">
      <c r="A40" s="7"/>
      <c r="B40" s="8"/>
      <c r="C40" s="8"/>
      <c r="D40" s="8"/>
      <c r="E40" s="85"/>
      <c r="F40" s="43"/>
      <c r="G40" s="1"/>
      <c r="H40" s="7"/>
      <c r="I40" s="8"/>
      <c r="J40" s="8"/>
      <c r="K40" s="8"/>
      <c r="L40" s="85"/>
      <c r="M40" s="43"/>
      <c r="N40" s="1"/>
      <c r="O40" s="7"/>
      <c r="P40" s="8"/>
      <c r="Q40" s="8"/>
      <c r="R40" s="8"/>
      <c r="S40" s="85"/>
      <c r="T40" s="43"/>
      <c r="U40" s="1"/>
    </row>
    <row r="41" spans="1:21" x14ac:dyDescent="0.2">
      <c r="A41" s="7"/>
      <c r="B41" s="8"/>
      <c r="C41" s="8"/>
      <c r="D41" s="8"/>
      <c r="E41" s="85"/>
      <c r="F41" s="43"/>
      <c r="G41" s="1"/>
      <c r="H41" s="7"/>
      <c r="I41" s="8"/>
      <c r="J41" s="8"/>
      <c r="K41" s="8"/>
      <c r="L41" s="85"/>
      <c r="M41" s="43"/>
      <c r="N41" s="1"/>
      <c r="O41" s="7"/>
      <c r="P41" s="8"/>
      <c r="Q41" s="8"/>
      <c r="R41" s="8"/>
      <c r="S41" s="85"/>
      <c r="T41" s="43"/>
      <c r="U41" s="1"/>
    </row>
    <row r="42" spans="1:21" x14ac:dyDescent="0.2">
      <c r="A42" s="7"/>
      <c r="B42" s="8"/>
      <c r="C42" s="8"/>
      <c r="D42" s="8"/>
      <c r="E42" s="85"/>
      <c r="F42" s="43"/>
      <c r="G42" s="1"/>
      <c r="H42" s="7"/>
      <c r="I42" s="8"/>
      <c r="J42" s="8"/>
      <c r="K42" s="8"/>
      <c r="L42" s="85"/>
      <c r="M42" s="43"/>
      <c r="N42" s="1"/>
      <c r="O42" s="7"/>
      <c r="P42" s="8"/>
      <c r="Q42" s="8"/>
      <c r="R42" s="8"/>
      <c r="S42" s="85"/>
      <c r="T42" s="43"/>
      <c r="U42" s="1"/>
    </row>
    <row r="43" spans="1:21" x14ac:dyDescent="0.2">
      <c r="A43" s="7"/>
      <c r="B43" s="8"/>
      <c r="C43" s="8"/>
      <c r="D43" s="8"/>
      <c r="E43" s="85"/>
      <c r="F43" s="43"/>
      <c r="G43" s="1"/>
      <c r="H43" s="7"/>
      <c r="I43" s="8"/>
      <c r="J43" s="8"/>
      <c r="K43" s="8"/>
      <c r="L43" s="85"/>
      <c r="M43" s="43"/>
      <c r="N43" s="1"/>
      <c r="O43" s="7"/>
      <c r="P43" s="8"/>
      <c r="Q43" s="8"/>
      <c r="R43" s="8"/>
      <c r="S43" s="85"/>
      <c r="T43" s="43"/>
      <c r="U43" s="1"/>
    </row>
    <row r="44" spans="1:21" x14ac:dyDescent="0.2">
      <c r="A44" s="7"/>
      <c r="B44" s="8"/>
      <c r="C44" s="8"/>
      <c r="D44" s="8"/>
      <c r="E44" s="85"/>
      <c r="F44" s="43"/>
      <c r="G44" s="1"/>
      <c r="H44" s="7"/>
      <c r="I44" s="8"/>
      <c r="J44" s="8"/>
      <c r="K44" s="8"/>
      <c r="L44" s="85"/>
      <c r="M44" s="43"/>
      <c r="N44" s="1"/>
      <c r="O44" s="7"/>
      <c r="P44" s="8"/>
      <c r="Q44" s="8"/>
      <c r="R44" s="8"/>
      <c r="S44" s="85"/>
      <c r="T44" s="43"/>
      <c r="U44" s="1"/>
    </row>
    <row r="45" spans="1:21" x14ac:dyDescent="0.2">
      <c r="A45" s="7"/>
      <c r="B45" s="8"/>
      <c r="C45" s="8"/>
      <c r="D45" s="8"/>
      <c r="E45" s="85"/>
      <c r="F45" s="43"/>
      <c r="G45" s="1"/>
      <c r="H45" s="7"/>
      <c r="I45" s="8"/>
      <c r="J45" s="8"/>
      <c r="K45" s="8"/>
      <c r="L45" s="85"/>
      <c r="M45" s="43"/>
      <c r="N45" s="1"/>
      <c r="O45" s="7"/>
      <c r="P45" s="8"/>
      <c r="Q45" s="8"/>
      <c r="R45" s="8"/>
      <c r="S45" s="85"/>
      <c r="T45" s="43"/>
      <c r="U45" s="1"/>
    </row>
    <row r="46" spans="1:21" x14ac:dyDescent="0.2">
      <c r="A46" s="7"/>
      <c r="B46" s="8"/>
      <c r="C46" s="8"/>
      <c r="D46" s="8"/>
      <c r="E46" s="85"/>
      <c r="F46" s="43"/>
      <c r="G46" s="1"/>
      <c r="H46" s="7"/>
      <c r="I46" s="8"/>
      <c r="J46" s="8"/>
      <c r="K46" s="8"/>
      <c r="L46" s="85"/>
      <c r="M46" s="43"/>
      <c r="N46" s="1"/>
      <c r="O46" s="7"/>
      <c r="P46" s="8"/>
      <c r="Q46" s="8"/>
      <c r="R46" s="8"/>
      <c r="S46" s="85"/>
      <c r="T46" s="43"/>
      <c r="U46" s="1"/>
    </row>
    <row r="47" spans="1:21" x14ac:dyDescent="0.2">
      <c r="A47" s="7"/>
      <c r="B47" s="8"/>
      <c r="C47" s="8"/>
      <c r="D47" s="8"/>
      <c r="E47" s="85"/>
      <c r="F47" s="44"/>
      <c r="G47" s="29"/>
      <c r="H47" s="7"/>
      <c r="I47" s="8"/>
      <c r="J47" s="8"/>
      <c r="K47" s="8"/>
      <c r="L47" s="85"/>
      <c r="M47" s="44"/>
      <c r="N47" s="29"/>
      <c r="O47" s="7"/>
      <c r="P47" s="8"/>
      <c r="Q47" s="8"/>
      <c r="R47" s="8"/>
      <c r="S47" s="85"/>
      <c r="T47" s="44"/>
      <c r="U47" s="29"/>
    </row>
    <row r="48" spans="1:21" x14ac:dyDescent="0.2">
      <c r="A48" s="7"/>
      <c r="B48" s="8"/>
      <c r="C48" s="8"/>
      <c r="D48" s="8"/>
      <c r="E48" s="85"/>
      <c r="F48" s="43"/>
      <c r="G48" s="1"/>
      <c r="H48" s="7"/>
      <c r="I48" s="8"/>
      <c r="J48" s="8"/>
      <c r="K48" s="8"/>
      <c r="L48" s="85"/>
      <c r="M48" s="43"/>
      <c r="N48" s="1"/>
      <c r="O48" s="7"/>
      <c r="P48" s="8"/>
      <c r="Q48" s="8"/>
      <c r="R48" s="8"/>
      <c r="S48" s="85"/>
      <c r="T48" s="43"/>
      <c r="U48" s="1"/>
    </row>
    <row r="49" spans="1:21" x14ac:dyDescent="0.2">
      <c r="A49" s="7"/>
      <c r="B49" s="8"/>
      <c r="C49" s="8"/>
      <c r="D49" s="8"/>
      <c r="E49" s="85"/>
      <c r="F49" s="43"/>
      <c r="G49" s="1"/>
      <c r="H49" s="7"/>
      <c r="I49" s="8"/>
      <c r="J49" s="8"/>
      <c r="K49" s="8"/>
      <c r="L49" s="85"/>
      <c r="M49" s="43"/>
      <c r="N49" s="1"/>
      <c r="O49" s="7"/>
      <c r="P49" s="8"/>
      <c r="Q49" s="8"/>
      <c r="R49" s="8"/>
      <c r="S49" s="85"/>
      <c r="T49" s="43"/>
      <c r="U49" s="1"/>
    </row>
    <row r="50" spans="1:21" x14ac:dyDescent="0.2">
      <c r="A50" s="7"/>
      <c r="B50" s="8"/>
      <c r="C50" s="8"/>
      <c r="D50" s="8"/>
      <c r="E50" s="85"/>
      <c r="F50" s="43"/>
      <c r="G50" s="1"/>
      <c r="H50" s="7"/>
      <c r="I50" s="8"/>
      <c r="J50" s="8"/>
      <c r="K50" s="8"/>
      <c r="L50" s="85"/>
      <c r="M50" s="43"/>
      <c r="N50" s="1"/>
      <c r="O50" s="7"/>
      <c r="P50" s="8"/>
      <c r="Q50" s="8"/>
      <c r="R50" s="8"/>
      <c r="S50" s="85"/>
      <c r="T50" s="43"/>
      <c r="U50" s="1"/>
    </row>
    <row r="51" spans="1:21" x14ac:dyDescent="0.2">
      <c r="A51" s="7"/>
      <c r="B51" s="8"/>
      <c r="C51" s="8"/>
      <c r="D51" s="8"/>
      <c r="E51" s="85"/>
      <c r="F51" s="43"/>
      <c r="G51" s="1"/>
      <c r="H51" s="7"/>
      <c r="I51" s="8"/>
      <c r="J51" s="8"/>
      <c r="K51" s="8"/>
      <c r="L51" s="85"/>
      <c r="M51" s="43"/>
      <c r="N51" s="1"/>
      <c r="O51" s="7"/>
      <c r="P51" s="8"/>
      <c r="Q51" s="8"/>
      <c r="R51" s="8"/>
      <c r="S51" s="85"/>
      <c r="T51" s="43"/>
      <c r="U51" s="1"/>
    </row>
    <row r="52" spans="1:21" x14ac:dyDescent="0.2">
      <c r="A52" s="7"/>
      <c r="B52" s="8"/>
      <c r="C52" s="8"/>
      <c r="D52" s="8"/>
      <c r="E52" s="85"/>
      <c r="F52" s="43"/>
      <c r="G52" s="1"/>
      <c r="H52" s="7"/>
      <c r="I52" s="8"/>
      <c r="J52" s="8"/>
      <c r="K52" s="8"/>
      <c r="L52" s="85"/>
      <c r="M52" s="43"/>
      <c r="N52" s="1"/>
      <c r="O52" s="7"/>
      <c r="P52" s="8"/>
      <c r="Q52" s="8"/>
      <c r="R52" s="8"/>
      <c r="S52" s="85"/>
      <c r="T52" s="43"/>
      <c r="U52" s="1"/>
    </row>
    <row r="53" spans="1:21" x14ac:dyDescent="0.2">
      <c r="A53" s="7"/>
      <c r="B53" s="8"/>
      <c r="C53" s="8"/>
      <c r="D53" s="8"/>
      <c r="E53" s="85"/>
      <c r="F53" s="43"/>
      <c r="G53" s="1"/>
      <c r="H53" s="7"/>
      <c r="I53" s="8"/>
      <c r="J53" s="8"/>
      <c r="K53" s="8"/>
      <c r="L53" s="85"/>
      <c r="M53" s="43"/>
      <c r="N53" s="1"/>
      <c r="O53" s="7"/>
      <c r="P53" s="8"/>
      <c r="Q53" s="8"/>
      <c r="R53" s="8"/>
      <c r="S53" s="85"/>
      <c r="T53" s="43"/>
      <c r="U53" s="1"/>
    </row>
    <row r="54" spans="1:21" ht="13.5" thickBot="1" x14ac:dyDescent="0.25">
      <c r="A54" s="7"/>
      <c r="B54" s="8"/>
      <c r="C54" s="8"/>
      <c r="D54" s="8"/>
      <c r="E54" s="85"/>
      <c r="F54" s="43"/>
      <c r="G54" s="1"/>
      <c r="H54" s="7"/>
      <c r="I54" s="8"/>
      <c r="J54" s="8"/>
      <c r="K54" s="8"/>
      <c r="L54" s="85"/>
      <c r="M54" s="43"/>
      <c r="N54" s="1"/>
      <c r="O54" s="7"/>
      <c r="P54" s="8"/>
      <c r="Q54" s="8"/>
      <c r="R54" s="8"/>
      <c r="S54" s="85"/>
      <c r="T54" s="43"/>
      <c r="U54" s="1"/>
    </row>
    <row r="55" spans="1:21" ht="13.5" thickBot="1" x14ac:dyDescent="0.25">
      <c r="A55" s="17" t="s">
        <v>46</v>
      </c>
      <c r="B55" s="52" t="s">
        <v>704</v>
      </c>
      <c r="C55" s="15"/>
      <c r="D55" s="15"/>
      <c r="E55" s="15"/>
      <c r="F55" s="53" t="s">
        <v>114</v>
      </c>
      <c r="G55" s="16" t="s">
        <v>70</v>
      </c>
      <c r="H55" s="17" t="s">
        <v>722</v>
      </c>
      <c r="I55" s="52" t="s">
        <v>721</v>
      </c>
      <c r="J55" s="15"/>
      <c r="K55" s="15"/>
      <c r="L55" s="15"/>
      <c r="M55" s="53" t="s">
        <v>118</v>
      </c>
      <c r="N55" s="16" t="s">
        <v>723</v>
      </c>
      <c r="O55" s="17" t="s">
        <v>46</v>
      </c>
      <c r="P55" s="15" t="s">
        <v>47</v>
      </c>
      <c r="Q55" s="15"/>
      <c r="R55" s="15"/>
      <c r="S55" s="15"/>
      <c r="T55" s="53" t="s">
        <v>122</v>
      </c>
      <c r="U55" s="16" t="s">
        <v>70</v>
      </c>
    </row>
    <row r="56" spans="1:21" x14ac:dyDescent="0.2">
      <c r="A56" s="3" t="s">
        <v>18</v>
      </c>
      <c r="B56" s="4" t="s">
        <v>19</v>
      </c>
      <c r="C56" s="4" t="s">
        <v>21</v>
      </c>
      <c r="D56" s="4" t="s">
        <v>20</v>
      </c>
      <c r="E56" s="5" t="s">
        <v>43</v>
      </c>
      <c r="F56" s="5" t="s">
        <v>22</v>
      </c>
      <c r="G56" s="6" t="s">
        <v>30</v>
      </c>
      <c r="H56" s="3" t="s">
        <v>18</v>
      </c>
      <c r="I56" s="4" t="s">
        <v>19</v>
      </c>
      <c r="J56" s="4" t="s">
        <v>21</v>
      </c>
      <c r="K56" s="4" t="s">
        <v>20</v>
      </c>
      <c r="L56" s="5" t="s">
        <v>43</v>
      </c>
      <c r="M56" s="5" t="s">
        <v>22</v>
      </c>
      <c r="N56" s="6" t="s">
        <v>30</v>
      </c>
      <c r="O56" s="3" t="s">
        <v>18</v>
      </c>
      <c r="P56" s="4" t="s">
        <v>19</v>
      </c>
      <c r="Q56" s="4" t="s">
        <v>21</v>
      </c>
      <c r="R56" s="4" t="s">
        <v>20</v>
      </c>
      <c r="S56" s="5" t="s">
        <v>43</v>
      </c>
      <c r="T56" s="5" t="s">
        <v>22</v>
      </c>
      <c r="U56" s="6" t="s">
        <v>30</v>
      </c>
    </row>
    <row r="57" spans="1:21" x14ac:dyDescent="0.2">
      <c r="A57" s="7">
        <v>43861</v>
      </c>
      <c r="B57" s="222">
        <v>0.35416666666666669</v>
      </c>
      <c r="C57" s="222">
        <v>2.0833333333333332E-2</v>
      </c>
      <c r="D57" s="222">
        <v>0.66666666666666663</v>
      </c>
      <c r="E57" s="116">
        <f t="shared" ref="E57:E58" si="16">SUM(D57-B57-C57)</f>
        <v>0.29166666666666663</v>
      </c>
      <c r="F57" s="207">
        <v>0</v>
      </c>
      <c r="G57" s="1"/>
      <c r="H57" s="7">
        <v>43982</v>
      </c>
      <c r="I57" s="45"/>
      <c r="J57" s="45"/>
      <c r="K57" s="45"/>
      <c r="L57" s="85"/>
      <c r="M57" s="18"/>
      <c r="N57" s="103"/>
      <c r="O57" s="7">
        <v>44104</v>
      </c>
      <c r="P57" s="242">
        <v>0.20833333333333334</v>
      </c>
      <c r="Q57" s="190"/>
      <c r="R57" s="243">
        <v>0.5</v>
      </c>
      <c r="S57" s="116">
        <f t="shared" ref="S57:S60" si="17">SUM(R57-P57-Q57)</f>
        <v>0.29166666666666663</v>
      </c>
      <c r="T57" s="43"/>
      <c r="U57" s="1"/>
    </row>
    <row r="58" spans="1:21" x14ac:dyDescent="0.2">
      <c r="A58" s="7">
        <v>43862</v>
      </c>
      <c r="B58" s="222">
        <v>0.35416666666666669</v>
      </c>
      <c r="C58" s="222">
        <v>2.0833333333333332E-2</v>
      </c>
      <c r="D58" s="222">
        <v>0.66666666666666663</v>
      </c>
      <c r="E58" s="116">
        <f t="shared" si="16"/>
        <v>0.29166666666666663</v>
      </c>
      <c r="F58" s="207">
        <v>0</v>
      </c>
      <c r="G58" s="1"/>
      <c r="H58" s="7">
        <v>43983</v>
      </c>
      <c r="I58" s="97"/>
      <c r="J58" s="98"/>
      <c r="K58" s="98"/>
      <c r="L58" s="99">
        <f>SUM(L29:L57)</f>
        <v>1.458333333333333</v>
      </c>
      <c r="M58" s="211">
        <v>0</v>
      </c>
      <c r="N58" s="206"/>
      <c r="O58" s="7">
        <v>44105</v>
      </c>
      <c r="P58" s="242">
        <v>0.20833333333333334</v>
      </c>
      <c r="Q58" s="190"/>
      <c r="R58" s="243">
        <v>0.5</v>
      </c>
      <c r="S58" s="116">
        <f t="shared" si="17"/>
        <v>0.29166666666666663</v>
      </c>
      <c r="T58" s="43"/>
      <c r="U58" s="1"/>
    </row>
    <row r="59" spans="1:21" x14ac:dyDescent="0.2">
      <c r="A59" s="7">
        <v>43863</v>
      </c>
      <c r="B59" s="45"/>
      <c r="C59" s="45"/>
      <c r="D59" s="45"/>
      <c r="E59" s="85"/>
      <c r="F59" s="18"/>
      <c r="G59" s="103"/>
      <c r="H59" s="7">
        <v>43984</v>
      </c>
      <c r="I59" s="20"/>
      <c r="J59" s="20"/>
      <c r="K59" s="20"/>
      <c r="L59" s="213"/>
      <c r="M59" s="21"/>
      <c r="N59" s="1" t="s">
        <v>719</v>
      </c>
      <c r="O59" s="7">
        <v>44106</v>
      </c>
      <c r="P59" s="242">
        <v>0.20833333333333334</v>
      </c>
      <c r="Q59" s="190"/>
      <c r="R59" s="243">
        <v>0.5</v>
      </c>
      <c r="S59" s="116">
        <f t="shared" si="17"/>
        <v>0.29166666666666663</v>
      </c>
      <c r="T59" s="43"/>
      <c r="U59" s="1"/>
    </row>
    <row r="60" spans="1:21" x14ac:dyDescent="0.2">
      <c r="A60" s="7">
        <v>43864</v>
      </c>
      <c r="B60" s="97"/>
      <c r="C60" s="98"/>
      <c r="D60" s="98"/>
      <c r="E60" s="99">
        <f>SUM(E31:E59)</f>
        <v>1.458333333333333</v>
      </c>
      <c r="F60" s="211">
        <v>0</v>
      </c>
      <c r="G60" s="206"/>
      <c r="H60" s="7">
        <v>43985</v>
      </c>
      <c r="I60" s="20"/>
      <c r="J60" s="20"/>
      <c r="K60" s="20"/>
      <c r="L60" s="213"/>
      <c r="M60" s="21"/>
      <c r="N60" s="1"/>
      <c r="O60" s="7">
        <v>44107</v>
      </c>
      <c r="P60" s="242">
        <v>0.20833333333333334</v>
      </c>
      <c r="Q60" s="190"/>
      <c r="R60" s="243">
        <v>0.5</v>
      </c>
      <c r="S60" s="116">
        <f t="shared" si="17"/>
        <v>0.29166666666666663</v>
      </c>
      <c r="T60" s="43"/>
      <c r="U60" s="1"/>
    </row>
    <row r="61" spans="1:21" x14ac:dyDescent="0.2">
      <c r="A61" s="7">
        <v>43865</v>
      </c>
      <c r="B61" s="222">
        <v>0.35416666666666669</v>
      </c>
      <c r="C61" s="222">
        <v>2.0833333333333332E-2</v>
      </c>
      <c r="D61" s="222">
        <v>0.66666666666666663</v>
      </c>
      <c r="E61" s="116">
        <f t="shared" ref="E61:E65" si="18">SUM(D61-B61-C61)</f>
        <v>0.29166666666666663</v>
      </c>
      <c r="F61" s="207">
        <v>0</v>
      </c>
      <c r="G61" s="1"/>
      <c r="H61" s="7">
        <v>43986</v>
      </c>
      <c r="I61" s="20"/>
      <c r="J61" s="20"/>
      <c r="K61" s="20"/>
      <c r="L61" s="213"/>
      <c r="M61" s="21"/>
      <c r="N61" s="1"/>
      <c r="O61" s="7">
        <v>44108</v>
      </c>
      <c r="P61" s="45"/>
      <c r="Q61" s="45"/>
      <c r="R61" s="45"/>
      <c r="S61" s="85"/>
      <c r="T61" s="18"/>
      <c r="U61" s="103"/>
    </row>
    <row r="62" spans="1:21" x14ac:dyDescent="0.2">
      <c r="A62" s="7">
        <v>43866</v>
      </c>
      <c r="B62" s="222">
        <v>0.35416666666666669</v>
      </c>
      <c r="C62" s="222">
        <v>2.0833333333333332E-2</v>
      </c>
      <c r="D62" s="222">
        <v>0.66666666666666663</v>
      </c>
      <c r="E62" s="116">
        <f t="shared" si="18"/>
        <v>0.29166666666666663</v>
      </c>
      <c r="F62" s="207">
        <v>0</v>
      </c>
      <c r="G62" s="1"/>
      <c r="H62" s="7">
        <v>43987</v>
      </c>
      <c r="I62" s="20"/>
      <c r="J62" s="20"/>
      <c r="K62" s="20"/>
      <c r="L62" s="213"/>
      <c r="M62" s="21"/>
      <c r="N62" s="1"/>
      <c r="O62" s="59">
        <v>44109</v>
      </c>
      <c r="P62" s="97"/>
      <c r="Q62" s="98"/>
      <c r="R62" s="98"/>
      <c r="S62" s="99">
        <f>SUM(S32:S61)</f>
        <v>1.458333333333333</v>
      </c>
      <c r="T62" s="211">
        <v>0</v>
      </c>
      <c r="U62" s="206"/>
    </row>
    <row r="63" spans="1:21" x14ac:dyDescent="0.2">
      <c r="A63" s="7">
        <v>43867</v>
      </c>
      <c r="B63" s="221">
        <v>0.33333333333333331</v>
      </c>
      <c r="C63" s="221">
        <v>2.0833333333333332E-2</v>
      </c>
      <c r="D63" s="221">
        <v>0.6875</v>
      </c>
      <c r="E63" s="116">
        <f t="shared" si="18"/>
        <v>0.33333333333333337</v>
      </c>
      <c r="F63" s="240">
        <v>4.1666666666666664E-2</v>
      </c>
      <c r="G63" s="1" t="s">
        <v>707</v>
      </c>
      <c r="H63" s="7">
        <v>43988</v>
      </c>
      <c r="I63" s="20"/>
      <c r="J63" s="20"/>
      <c r="K63" s="20"/>
      <c r="L63" s="213"/>
      <c r="M63" s="21"/>
      <c r="N63" s="1"/>
      <c r="O63" s="7">
        <v>44110</v>
      </c>
      <c r="P63" s="234">
        <v>0.41666666666666669</v>
      </c>
      <c r="Q63" s="235"/>
      <c r="R63" s="236">
        <v>0.70833333333333337</v>
      </c>
      <c r="S63" s="116">
        <f t="shared" ref="S63:S67" si="19">SUM(R63-P63-Q63)</f>
        <v>0.29166666666666669</v>
      </c>
      <c r="T63" s="43"/>
      <c r="U63" s="1"/>
    </row>
    <row r="64" spans="1:21" x14ac:dyDescent="0.2">
      <c r="A64" s="7">
        <v>43868</v>
      </c>
      <c r="B64" s="222">
        <v>0.35416666666666669</v>
      </c>
      <c r="C64" s="222">
        <v>2.0833333333333332E-2</v>
      </c>
      <c r="D64" s="222">
        <v>0.66666666666666663</v>
      </c>
      <c r="E64" s="116">
        <f t="shared" si="18"/>
        <v>0.29166666666666663</v>
      </c>
      <c r="F64" s="207">
        <v>0</v>
      </c>
      <c r="G64" s="1"/>
      <c r="H64" s="7">
        <v>43989</v>
      </c>
      <c r="I64" s="45"/>
      <c r="J64" s="45"/>
      <c r="K64" s="45"/>
      <c r="L64" s="85"/>
      <c r="M64" s="18"/>
      <c r="N64" s="103"/>
      <c r="O64" s="7">
        <v>44111</v>
      </c>
      <c r="P64" s="234">
        <v>0.41666666666666669</v>
      </c>
      <c r="Q64" s="235"/>
      <c r="R64" s="236">
        <v>0.70833333333333337</v>
      </c>
      <c r="S64" s="116">
        <f t="shared" si="19"/>
        <v>0.29166666666666669</v>
      </c>
      <c r="T64" s="43"/>
      <c r="U64" s="1"/>
    </row>
    <row r="65" spans="1:21" x14ac:dyDescent="0.2">
      <c r="A65" s="7">
        <v>43869</v>
      </c>
      <c r="B65" s="222">
        <v>0.35416666666666669</v>
      </c>
      <c r="C65" s="222">
        <v>2.0833333333333332E-2</v>
      </c>
      <c r="D65" s="222">
        <v>0.66666666666666663</v>
      </c>
      <c r="E65" s="116">
        <f t="shared" si="18"/>
        <v>0.29166666666666663</v>
      </c>
      <c r="F65" s="207">
        <v>0</v>
      </c>
      <c r="G65" s="1"/>
      <c r="H65" s="7">
        <v>43990</v>
      </c>
      <c r="I65" s="97"/>
      <c r="J65" s="98"/>
      <c r="K65" s="98"/>
      <c r="L65" s="99">
        <f>SUM(L59:L64)</f>
        <v>0</v>
      </c>
      <c r="M65" s="211">
        <v>0</v>
      </c>
      <c r="N65" s="206"/>
      <c r="O65" s="7">
        <v>44112</v>
      </c>
      <c r="P65" s="234">
        <v>0.41666666666666669</v>
      </c>
      <c r="Q65" s="235"/>
      <c r="R65" s="236">
        <v>0.70833333333333337</v>
      </c>
      <c r="S65" s="116">
        <f t="shared" si="19"/>
        <v>0.29166666666666669</v>
      </c>
      <c r="T65" s="43"/>
      <c r="U65" s="1"/>
    </row>
    <row r="66" spans="1:21" x14ac:dyDescent="0.2">
      <c r="A66" s="7">
        <v>43870</v>
      </c>
      <c r="B66" s="45"/>
      <c r="C66" s="45"/>
      <c r="D66" s="45"/>
      <c r="E66" s="85"/>
      <c r="F66" s="18"/>
      <c r="G66" s="103"/>
      <c r="H66" s="7">
        <v>43991</v>
      </c>
      <c r="I66" s="242">
        <v>0.20833333333333334</v>
      </c>
      <c r="J66" s="190"/>
      <c r="K66" s="243">
        <v>0.5</v>
      </c>
      <c r="L66" s="116">
        <f t="shared" ref="L66:L70" si="20">SUM(K66-I66-J66)</f>
        <v>0.29166666666666663</v>
      </c>
      <c r="M66" s="207">
        <v>0</v>
      </c>
      <c r="N66" s="1"/>
      <c r="O66" s="7">
        <v>44113</v>
      </c>
      <c r="P66" s="234">
        <v>0.41666666666666669</v>
      </c>
      <c r="Q66" s="235"/>
      <c r="R66" s="236">
        <v>0.70833333333333337</v>
      </c>
      <c r="S66" s="116">
        <f t="shared" si="19"/>
        <v>0.29166666666666669</v>
      </c>
      <c r="T66" s="43"/>
      <c r="U66" s="1"/>
    </row>
    <row r="67" spans="1:21" x14ac:dyDescent="0.2">
      <c r="A67" s="59">
        <v>43871</v>
      </c>
      <c r="B67" s="97"/>
      <c r="C67" s="98"/>
      <c r="D67" s="98"/>
      <c r="E67" s="99">
        <f>SUM(E61:E66)</f>
        <v>1.5</v>
      </c>
      <c r="F67" s="211">
        <v>4.1666666666666664E-2</v>
      </c>
      <c r="G67" s="206"/>
      <c r="H67" s="7">
        <v>43992</v>
      </c>
      <c r="I67" s="242">
        <v>0.20833333333333334</v>
      </c>
      <c r="J67" s="190"/>
      <c r="K67" s="243">
        <v>0.5</v>
      </c>
      <c r="L67" s="116">
        <f t="shared" si="20"/>
        <v>0.29166666666666663</v>
      </c>
      <c r="M67" s="207">
        <v>0</v>
      </c>
      <c r="N67" s="1"/>
      <c r="O67" s="59">
        <v>44114</v>
      </c>
      <c r="P67" s="234">
        <v>0.41666666666666669</v>
      </c>
      <c r="Q67" s="235"/>
      <c r="R67" s="236">
        <v>0.70833333333333337</v>
      </c>
      <c r="S67" s="116">
        <f t="shared" si="19"/>
        <v>0.29166666666666669</v>
      </c>
      <c r="T67" s="43"/>
      <c r="U67" s="1"/>
    </row>
    <row r="68" spans="1:21" x14ac:dyDescent="0.2">
      <c r="A68" s="7">
        <v>43872</v>
      </c>
      <c r="B68" s="221">
        <v>0.33333333333333331</v>
      </c>
      <c r="C68" s="221">
        <v>2.0833333333333332E-2</v>
      </c>
      <c r="D68" s="221">
        <v>0.6875</v>
      </c>
      <c r="E68" s="116">
        <f t="shared" ref="E68:E72" si="21">SUM(D68-B68-C68)</f>
        <v>0.33333333333333337</v>
      </c>
      <c r="F68" s="240">
        <v>4.1666666666666664E-2</v>
      </c>
      <c r="G68" s="1" t="s">
        <v>708</v>
      </c>
      <c r="H68" s="7">
        <v>43993</v>
      </c>
      <c r="I68" s="242">
        <v>0.20833333333333334</v>
      </c>
      <c r="J68" s="190"/>
      <c r="K68" s="243">
        <v>0.5</v>
      </c>
      <c r="L68" s="116">
        <f t="shared" si="20"/>
        <v>0.29166666666666663</v>
      </c>
      <c r="M68" s="207">
        <v>0</v>
      </c>
      <c r="N68" s="1"/>
      <c r="O68" s="7">
        <v>44115</v>
      </c>
      <c r="P68" s="45"/>
      <c r="Q68" s="45"/>
      <c r="R68" s="45"/>
      <c r="S68" s="85"/>
      <c r="T68" s="280" t="s">
        <v>730</v>
      </c>
      <c r="U68" s="103" t="s">
        <v>731</v>
      </c>
    </row>
    <row r="69" spans="1:21" x14ac:dyDescent="0.2">
      <c r="A69" s="7">
        <v>43873</v>
      </c>
      <c r="B69" s="221">
        <v>0.33333333333333331</v>
      </c>
      <c r="C69" s="221">
        <v>2.0833333333333332E-2</v>
      </c>
      <c r="D69" s="221">
        <v>0.6875</v>
      </c>
      <c r="E69" s="116">
        <f t="shared" si="21"/>
        <v>0.33333333333333337</v>
      </c>
      <c r="F69" s="240">
        <v>4.1666666666666664E-2</v>
      </c>
      <c r="G69" s="1" t="s">
        <v>710</v>
      </c>
      <c r="H69" s="7">
        <v>43994</v>
      </c>
      <c r="I69" s="242">
        <v>0.20833333333333334</v>
      </c>
      <c r="J69" s="190"/>
      <c r="K69" s="243">
        <v>0.5</v>
      </c>
      <c r="L69" s="116">
        <f t="shared" si="20"/>
        <v>0.29166666666666663</v>
      </c>
      <c r="M69" s="207">
        <v>0</v>
      </c>
      <c r="N69" s="1"/>
      <c r="O69" s="59">
        <v>44116</v>
      </c>
      <c r="P69" s="97"/>
      <c r="Q69" s="98"/>
      <c r="R69" s="98"/>
      <c r="S69" s="99">
        <f>SUM(S63:S68)</f>
        <v>1.4583333333333335</v>
      </c>
      <c r="T69" s="281">
        <v>0.2361111111111111</v>
      </c>
      <c r="U69" s="206"/>
    </row>
    <row r="70" spans="1:21" x14ac:dyDescent="0.2">
      <c r="A70" s="7">
        <v>43874</v>
      </c>
      <c r="B70" s="221">
        <v>0.33333333333333331</v>
      </c>
      <c r="C70" s="221">
        <v>2.0833333333333332E-2</v>
      </c>
      <c r="D70" s="221">
        <v>0.6875</v>
      </c>
      <c r="E70" s="116">
        <f t="shared" si="21"/>
        <v>0.33333333333333337</v>
      </c>
      <c r="F70" s="240">
        <v>4.1666666666666664E-2</v>
      </c>
      <c r="G70" s="1" t="s">
        <v>709</v>
      </c>
      <c r="H70" s="7">
        <v>43995</v>
      </c>
      <c r="I70" s="242">
        <v>0.20833333333333334</v>
      </c>
      <c r="J70" s="190"/>
      <c r="K70" s="243">
        <v>0.5</v>
      </c>
      <c r="L70" s="116">
        <f t="shared" si="20"/>
        <v>0.29166666666666663</v>
      </c>
      <c r="M70" s="207">
        <v>0</v>
      </c>
      <c r="N70" s="1"/>
      <c r="O70" s="7">
        <v>44117</v>
      </c>
      <c r="P70" s="242">
        <v>0.20833333333333334</v>
      </c>
      <c r="Q70" s="190"/>
      <c r="R70" s="243">
        <v>0.5</v>
      </c>
      <c r="S70" s="116">
        <f t="shared" ref="S70:S74" si="22">SUM(R70-P70-Q70)</f>
        <v>0.29166666666666663</v>
      </c>
      <c r="T70" s="43"/>
      <c r="U70" s="1"/>
    </row>
    <row r="71" spans="1:21" x14ac:dyDescent="0.2">
      <c r="A71" s="7">
        <v>43875</v>
      </c>
      <c r="B71" s="221">
        <v>0.33333333333333331</v>
      </c>
      <c r="C71" s="221">
        <v>2.0833333333333332E-2</v>
      </c>
      <c r="D71" s="221">
        <v>0.6875</v>
      </c>
      <c r="E71" s="116">
        <f t="shared" si="21"/>
        <v>0.33333333333333337</v>
      </c>
      <c r="F71" s="240">
        <v>4.1666666666666664E-2</v>
      </c>
      <c r="G71" s="1" t="s">
        <v>711</v>
      </c>
      <c r="H71" s="7">
        <v>43996</v>
      </c>
      <c r="I71" s="45"/>
      <c r="J71" s="45"/>
      <c r="K71" s="45"/>
      <c r="L71" s="85"/>
      <c r="M71" s="18"/>
      <c r="N71" s="103"/>
      <c r="O71" s="7">
        <v>44118</v>
      </c>
      <c r="P71" s="242">
        <v>0.20833333333333334</v>
      </c>
      <c r="Q71" s="190"/>
      <c r="R71" s="243">
        <v>0.5</v>
      </c>
      <c r="S71" s="116">
        <f t="shared" si="22"/>
        <v>0.29166666666666663</v>
      </c>
      <c r="T71" s="43"/>
      <c r="U71" s="1"/>
    </row>
    <row r="72" spans="1:21" x14ac:dyDescent="0.2">
      <c r="A72" s="7">
        <v>43876</v>
      </c>
      <c r="B72" s="221">
        <v>0.33333333333333331</v>
      </c>
      <c r="C72" s="221">
        <v>2.0833333333333332E-2</v>
      </c>
      <c r="D72" s="221">
        <v>0.6875</v>
      </c>
      <c r="E72" s="116">
        <f t="shared" si="21"/>
        <v>0.33333333333333337</v>
      </c>
      <c r="F72" s="240">
        <v>4.1666666666666664E-2</v>
      </c>
      <c r="G72" s="1" t="s">
        <v>712</v>
      </c>
      <c r="H72" s="7">
        <v>43997</v>
      </c>
      <c r="I72" s="97"/>
      <c r="J72" s="98"/>
      <c r="K72" s="98"/>
      <c r="L72" s="99">
        <f>SUM(L66:L71)</f>
        <v>1.458333333333333</v>
      </c>
      <c r="M72" s="211">
        <v>0</v>
      </c>
      <c r="N72" s="206"/>
      <c r="O72" s="59">
        <v>44119</v>
      </c>
      <c r="P72" s="242">
        <v>0.20833333333333334</v>
      </c>
      <c r="Q72" s="190"/>
      <c r="R72" s="243">
        <v>0.5</v>
      </c>
      <c r="S72" s="116">
        <f t="shared" si="22"/>
        <v>0.29166666666666663</v>
      </c>
      <c r="T72" s="43"/>
      <c r="U72" s="1"/>
    </row>
    <row r="73" spans="1:21" x14ac:dyDescent="0.2">
      <c r="A73" s="7">
        <v>43877</v>
      </c>
      <c r="B73" s="45"/>
      <c r="C73" s="45"/>
      <c r="D73" s="45"/>
      <c r="E73" s="85"/>
      <c r="F73" s="18"/>
      <c r="G73" s="103"/>
      <c r="H73" s="7">
        <v>43998</v>
      </c>
      <c r="I73" s="234">
        <v>0.41666666666666669</v>
      </c>
      <c r="J73" s="235"/>
      <c r="K73" s="236">
        <v>0.70833333333333337</v>
      </c>
      <c r="L73" s="116">
        <f t="shared" ref="L73:L77" si="23">SUM(K73-I73-J73)</f>
        <v>0.29166666666666669</v>
      </c>
      <c r="M73" s="207">
        <v>0</v>
      </c>
      <c r="N73" s="1"/>
      <c r="O73" s="7">
        <v>44120</v>
      </c>
      <c r="P73" s="242">
        <v>0.20833333333333334</v>
      </c>
      <c r="Q73" s="190"/>
      <c r="R73" s="243">
        <v>0.5</v>
      </c>
      <c r="S73" s="116">
        <f t="shared" si="22"/>
        <v>0.29166666666666663</v>
      </c>
      <c r="T73" s="43"/>
      <c r="U73" s="1"/>
    </row>
    <row r="74" spans="1:21" x14ac:dyDescent="0.2">
      <c r="A74" s="59">
        <v>43878</v>
      </c>
      <c r="B74" s="97"/>
      <c r="C74" s="98"/>
      <c r="D74" s="98"/>
      <c r="E74" s="99">
        <f>SUM(E68:E73)</f>
        <v>1.666666666666667</v>
      </c>
      <c r="F74" s="211">
        <v>0.20833333333333334</v>
      </c>
      <c r="G74" s="206">
        <v>0.10416666666666667</v>
      </c>
      <c r="H74" s="7">
        <v>43999</v>
      </c>
      <c r="I74" s="234">
        <v>0.41666666666666669</v>
      </c>
      <c r="J74" s="235"/>
      <c r="K74" s="236">
        <v>0.70833333333333337</v>
      </c>
      <c r="L74" s="116">
        <f t="shared" si="23"/>
        <v>0.29166666666666669</v>
      </c>
      <c r="M74" s="207">
        <v>0</v>
      </c>
      <c r="N74" s="1"/>
      <c r="O74" s="59">
        <v>44121</v>
      </c>
      <c r="P74" s="242">
        <v>0.20833333333333334</v>
      </c>
      <c r="Q74" s="190"/>
      <c r="R74" s="243">
        <v>0.5</v>
      </c>
      <c r="S74" s="116">
        <f t="shared" si="22"/>
        <v>0.29166666666666663</v>
      </c>
      <c r="T74" s="43"/>
      <c r="U74" s="1"/>
    </row>
    <row r="75" spans="1:21" x14ac:dyDescent="0.2">
      <c r="A75" s="7">
        <v>43879</v>
      </c>
      <c r="B75" s="221">
        <v>0.33333333333333331</v>
      </c>
      <c r="C75" s="221">
        <v>2.0833333333333332E-2</v>
      </c>
      <c r="D75" s="221">
        <v>0.6875</v>
      </c>
      <c r="E75" s="116">
        <f t="shared" ref="E75:E79" si="24">SUM(D75-B75-C75)</f>
        <v>0.33333333333333337</v>
      </c>
      <c r="F75" s="240">
        <v>4.1666666666666664E-2</v>
      </c>
      <c r="G75" s="266">
        <v>5.2083333333333336E-2</v>
      </c>
      <c r="H75" s="7">
        <v>44000</v>
      </c>
      <c r="I75" s="234">
        <v>0.41666666666666669</v>
      </c>
      <c r="J75" s="235"/>
      <c r="K75" s="236">
        <v>0.70833333333333337</v>
      </c>
      <c r="L75" s="116">
        <f t="shared" si="23"/>
        <v>0.29166666666666669</v>
      </c>
      <c r="M75" s="207">
        <v>0</v>
      </c>
      <c r="N75" s="1"/>
      <c r="O75" s="7">
        <v>44122</v>
      </c>
      <c r="P75" s="45"/>
      <c r="Q75" s="45"/>
      <c r="R75" s="45"/>
      <c r="S75" s="85"/>
      <c r="T75" s="18"/>
      <c r="U75" s="103"/>
    </row>
    <row r="76" spans="1:21" x14ac:dyDescent="0.2">
      <c r="A76" s="7">
        <v>43880</v>
      </c>
      <c r="B76" s="221">
        <v>0.33333333333333331</v>
      </c>
      <c r="C76" s="221">
        <v>2.0833333333333332E-2</v>
      </c>
      <c r="D76" s="221">
        <v>0.6875</v>
      </c>
      <c r="E76" s="116">
        <f t="shared" si="24"/>
        <v>0.33333333333333337</v>
      </c>
      <c r="F76" s="240">
        <v>4.1666666666666664E-2</v>
      </c>
      <c r="G76" s="266">
        <v>5.2083333333333336E-2</v>
      </c>
      <c r="H76" s="7">
        <v>44001</v>
      </c>
      <c r="I76" s="234">
        <v>0.41666666666666669</v>
      </c>
      <c r="J76" s="235"/>
      <c r="K76" s="236">
        <v>0.70833333333333337</v>
      </c>
      <c r="L76" s="116">
        <f t="shared" si="23"/>
        <v>0.29166666666666669</v>
      </c>
      <c r="M76" s="207">
        <v>0</v>
      </c>
      <c r="N76" s="1"/>
      <c r="O76" s="59">
        <v>44123</v>
      </c>
      <c r="P76" s="97"/>
      <c r="Q76" s="98"/>
      <c r="R76" s="98"/>
      <c r="S76" s="99">
        <f>SUM(S70:S75)</f>
        <v>1.458333333333333</v>
      </c>
      <c r="T76" s="211">
        <v>0</v>
      </c>
      <c r="U76" s="206"/>
    </row>
    <row r="77" spans="1:21" x14ac:dyDescent="0.2">
      <c r="A77" s="7">
        <v>43881</v>
      </c>
      <c r="B77" s="221">
        <v>0.33333333333333331</v>
      </c>
      <c r="C77" s="221">
        <v>2.0833333333333332E-2</v>
      </c>
      <c r="D77" s="221">
        <v>0.6875</v>
      </c>
      <c r="E77" s="116">
        <f t="shared" si="24"/>
        <v>0.33333333333333337</v>
      </c>
      <c r="F77" s="240">
        <v>4.1666666666666664E-2</v>
      </c>
      <c r="G77" s="266">
        <v>5.2083333333333336E-2</v>
      </c>
      <c r="H77" s="7">
        <v>44002</v>
      </c>
      <c r="I77" s="222">
        <v>0.35416666666666669</v>
      </c>
      <c r="J77" s="222">
        <v>2.0833333333333332E-2</v>
      </c>
      <c r="K77" s="222">
        <v>0.66666666666666663</v>
      </c>
      <c r="L77" s="116">
        <f t="shared" si="23"/>
        <v>0.29166666666666663</v>
      </c>
      <c r="M77" s="207">
        <v>0</v>
      </c>
      <c r="N77" s="65" t="s">
        <v>675</v>
      </c>
      <c r="O77" s="7">
        <v>44124</v>
      </c>
      <c r="P77" s="234">
        <v>0.41666666666666669</v>
      </c>
      <c r="Q77" s="235"/>
      <c r="R77" s="236">
        <v>0.70833333333333337</v>
      </c>
      <c r="S77" s="116">
        <f t="shared" ref="S77:S81" si="25">SUM(R77-P77-Q77)</f>
        <v>0.29166666666666669</v>
      </c>
      <c r="T77" s="43"/>
      <c r="U77" s="1"/>
    </row>
    <row r="78" spans="1:21" x14ac:dyDescent="0.2">
      <c r="A78" s="7">
        <v>43882</v>
      </c>
      <c r="B78" s="221">
        <v>0.33333333333333331</v>
      </c>
      <c r="C78" s="221">
        <v>2.0833333333333332E-2</v>
      </c>
      <c r="D78" s="221">
        <v>0.6875</v>
      </c>
      <c r="E78" s="116">
        <f t="shared" si="24"/>
        <v>0.33333333333333337</v>
      </c>
      <c r="F78" s="240">
        <v>4.1666666666666664E-2</v>
      </c>
      <c r="G78" s="266">
        <v>5.2083333333333336E-2</v>
      </c>
      <c r="H78" s="7">
        <v>44003</v>
      </c>
      <c r="I78" s="45"/>
      <c r="J78" s="45"/>
      <c r="K78" s="45"/>
      <c r="L78" s="85"/>
      <c r="M78" s="18"/>
      <c r="N78" s="103"/>
      <c r="O78" s="7">
        <v>44125</v>
      </c>
      <c r="P78" s="234">
        <v>0.41666666666666669</v>
      </c>
      <c r="Q78" s="235"/>
      <c r="R78" s="236">
        <v>0.70833333333333337</v>
      </c>
      <c r="S78" s="116">
        <f t="shared" si="25"/>
        <v>0.29166666666666669</v>
      </c>
      <c r="T78" s="43"/>
      <c r="U78" s="1"/>
    </row>
    <row r="79" spans="1:21" x14ac:dyDescent="0.2">
      <c r="A79" s="7">
        <v>43883</v>
      </c>
      <c r="B79" s="221">
        <v>0.33333333333333331</v>
      </c>
      <c r="C79" s="221">
        <v>2.0833333333333332E-2</v>
      </c>
      <c r="D79" s="221">
        <v>0.6875</v>
      </c>
      <c r="E79" s="116">
        <f t="shared" si="24"/>
        <v>0.33333333333333337</v>
      </c>
      <c r="F79" s="240">
        <v>4.1666666666666699E-2</v>
      </c>
      <c r="G79" s="266">
        <v>5.2083333333333336E-2</v>
      </c>
      <c r="H79" s="7">
        <v>44004</v>
      </c>
      <c r="I79" s="97"/>
      <c r="J79" s="98"/>
      <c r="K79" s="98"/>
      <c r="L79" s="99">
        <f>SUM(L73:L78)</f>
        <v>1.4583333333333335</v>
      </c>
      <c r="M79" s="211">
        <v>0</v>
      </c>
      <c r="N79" s="206"/>
      <c r="O79" s="59">
        <v>44126</v>
      </c>
      <c r="P79" s="234">
        <v>0.41666666666666669</v>
      </c>
      <c r="Q79" s="235"/>
      <c r="R79" s="236">
        <v>0.70833333333333337</v>
      </c>
      <c r="S79" s="116">
        <f t="shared" si="25"/>
        <v>0.29166666666666669</v>
      </c>
      <c r="T79" s="43"/>
      <c r="U79" s="1"/>
    </row>
    <row r="80" spans="1:21" x14ac:dyDescent="0.2">
      <c r="A80" s="7">
        <v>43884</v>
      </c>
      <c r="B80" s="45"/>
      <c r="C80" s="45"/>
      <c r="D80" s="45"/>
      <c r="E80" s="85"/>
      <c r="F80" s="18"/>
      <c r="G80" s="103"/>
      <c r="H80" s="7">
        <v>44005</v>
      </c>
      <c r="I80" s="214">
        <v>0.25</v>
      </c>
      <c r="J80" s="214"/>
      <c r="K80" s="214">
        <v>0.54166666666666663</v>
      </c>
      <c r="L80" s="116">
        <f t="shared" ref="L80:L84" si="26">SUM(K80-I80-J80)</f>
        <v>0.29166666666666663</v>
      </c>
      <c r="M80" s="207">
        <v>0</v>
      </c>
      <c r="N80" s="65" t="s">
        <v>717</v>
      </c>
      <c r="O80" s="7">
        <v>44127</v>
      </c>
      <c r="P80" s="234">
        <v>0.41666666666666669</v>
      </c>
      <c r="Q80" s="235"/>
      <c r="R80" s="236">
        <v>0.70833333333333337</v>
      </c>
      <c r="S80" s="116">
        <f t="shared" si="25"/>
        <v>0.29166666666666669</v>
      </c>
      <c r="T80" s="43"/>
      <c r="U80" s="1"/>
    </row>
    <row r="81" spans="1:21" x14ac:dyDescent="0.2">
      <c r="A81" s="59">
        <v>43885</v>
      </c>
      <c r="B81" s="97"/>
      <c r="C81" s="98"/>
      <c r="D81" s="98"/>
      <c r="E81" s="99">
        <f>SUM(E75:E80)</f>
        <v>1.666666666666667</v>
      </c>
      <c r="F81" s="211">
        <f>SUM(F75:F80)</f>
        <v>0.20833333333333337</v>
      </c>
      <c r="G81" s="268">
        <f>F81*(1+25%)+G74</f>
        <v>0.36458333333333343</v>
      </c>
      <c r="H81" s="7">
        <v>44006</v>
      </c>
      <c r="I81" s="214">
        <v>0.25</v>
      </c>
      <c r="J81" s="214"/>
      <c r="K81" s="214">
        <v>0.54166666666666663</v>
      </c>
      <c r="L81" s="116">
        <f t="shared" si="26"/>
        <v>0.29166666666666663</v>
      </c>
      <c r="M81" s="207">
        <v>0</v>
      </c>
      <c r="N81" s="1"/>
      <c r="O81" s="59">
        <v>44128</v>
      </c>
      <c r="P81" s="234">
        <v>0.41666666666666669</v>
      </c>
      <c r="Q81" s="235"/>
      <c r="R81" s="236">
        <v>0.70833333333333337</v>
      </c>
      <c r="S81" s="116">
        <f t="shared" si="25"/>
        <v>0.29166666666666669</v>
      </c>
      <c r="T81" s="43"/>
      <c r="U81" s="1"/>
    </row>
    <row r="82" spans="1:21" x14ac:dyDescent="0.2">
      <c r="A82" s="7">
        <v>43886</v>
      </c>
      <c r="B82" s="222">
        <v>0.35416666666666669</v>
      </c>
      <c r="C82" s="222">
        <v>2.0833333333333332E-2</v>
      </c>
      <c r="D82" s="222">
        <v>0.66666666666666663</v>
      </c>
      <c r="E82" s="116">
        <f t="shared" ref="E82:E85" si="27">SUM(D82-B82-C82)</f>
        <v>0.29166666666666663</v>
      </c>
      <c r="F82" s="207">
        <v>0</v>
      </c>
      <c r="G82" s="206">
        <v>0.36458333333333331</v>
      </c>
      <c r="H82" s="7">
        <v>44007</v>
      </c>
      <c r="I82" s="214">
        <v>0.25</v>
      </c>
      <c r="J82" s="214"/>
      <c r="K82" s="214">
        <v>0.54166666666666663</v>
      </c>
      <c r="L82" s="116">
        <f t="shared" si="26"/>
        <v>0.29166666666666663</v>
      </c>
      <c r="M82" s="207">
        <v>0</v>
      </c>
      <c r="N82" s="1"/>
      <c r="O82" s="7">
        <v>44129</v>
      </c>
      <c r="P82" s="45"/>
      <c r="Q82" s="45"/>
      <c r="R82" s="45"/>
      <c r="S82" s="85"/>
      <c r="T82" s="18"/>
      <c r="U82" s="103"/>
    </row>
    <row r="83" spans="1:21" x14ac:dyDescent="0.2">
      <c r="A83" s="7">
        <v>43887</v>
      </c>
      <c r="B83" s="222">
        <v>0.35416666666666669</v>
      </c>
      <c r="C83" s="222">
        <v>2.0833333333333332E-2</v>
      </c>
      <c r="D83" s="222">
        <v>0.66666666666666663</v>
      </c>
      <c r="E83" s="116">
        <f t="shared" si="27"/>
        <v>0.29166666666666663</v>
      </c>
      <c r="F83" s="207">
        <v>0</v>
      </c>
      <c r="G83" s="1"/>
      <c r="H83" s="7">
        <v>44008</v>
      </c>
      <c r="I83" s="214">
        <v>0.25</v>
      </c>
      <c r="J83" s="214"/>
      <c r="K83" s="214">
        <v>0.54166666666666663</v>
      </c>
      <c r="L83" s="116">
        <f t="shared" si="26"/>
        <v>0.29166666666666663</v>
      </c>
      <c r="M83" s="207">
        <v>0</v>
      </c>
      <c r="N83" s="1"/>
      <c r="O83" s="59">
        <v>44130</v>
      </c>
      <c r="P83" s="97"/>
      <c r="Q83" s="98"/>
      <c r="R83" s="98"/>
      <c r="S83" s="99">
        <f>SUM(S77:S82)</f>
        <v>1.4583333333333335</v>
      </c>
      <c r="T83" s="211">
        <v>0</v>
      </c>
      <c r="U83" s="206"/>
    </row>
    <row r="84" spans="1:21" x14ac:dyDescent="0.2">
      <c r="A84" s="7">
        <v>43888</v>
      </c>
      <c r="B84" s="222">
        <v>0.35416666666666669</v>
      </c>
      <c r="C84" s="222">
        <v>2.0833333333333332E-2</v>
      </c>
      <c r="D84" s="222">
        <v>0.66666666666666663</v>
      </c>
      <c r="E84" s="116">
        <f t="shared" si="27"/>
        <v>0.29166666666666663</v>
      </c>
      <c r="F84" s="207">
        <v>0</v>
      </c>
      <c r="G84" s="1"/>
      <c r="H84" s="7">
        <v>44009</v>
      </c>
      <c r="I84" s="222">
        <v>0.35416666666666669</v>
      </c>
      <c r="J84" s="222">
        <v>2.0833333333333332E-2</v>
      </c>
      <c r="K84" s="222">
        <v>0.66666666666666663</v>
      </c>
      <c r="L84" s="116">
        <f t="shared" si="26"/>
        <v>0.29166666666666663</v>
      </c>
      <c r="M84" s="207">
        <v>0</v>
      </c>
      <c r="N84" s="65" t="s">
        <v>720</v>
      </c>
      <c r="O84" s="7">
        <v>44131</v>
      </c>
      <c r="P84" s="242">
        <v>0.20833333333333334</v>
      </c>
      <c r="Q84" s="190"/>
      <c r="R84" s="243">
        <v>0.5</v>
      </c>
      <c r="S84" s="116">
        <f t="shared" ref="S84:S87" si="28">SUM(R84-P84-Q84)</f>
        <v>0.29166666666666663</v>
      </c>
      <c r="T84" s="43"/>
      <c r="U84" s="1"/>
    </row>
    <row r="85" spans="1:21" x14ac:dyDescent="0.2">
      <c r="A85" s="7">
        <v>43889</v>
      </c>
      <c r="B85" s="222">
        <v>0.35416666666666669</v>
      </c>
      <c r="C85" s="222">
        <v>2.0833333333333332E-2</v>
      </c>
      <c r="D85" s="222">
        <v>0.66666666666666663</v>
      </c>
      <c r="E85" s="116">
        <f t="shared" si="27"/>
        <v>0.29166666666666663</v>
      </c>
      <c r="F85" s="207">
        <v>0</v>
      </c>
      <c r="G85" s="1"/>
      <c r="H85" s="7">
        <v>44010</v>
      </c>
      <c r="I85" s="45"/>
      <c r="J85" s="45"/>
      <c r="K85" s="45"/>
      <c r="L85" s="85"/>
      <c r="M85" s="18"/>
      <c r="N85" s="103"/>
      <c r="O85" s="7">
        <v>44132</v>
      </c>
      <c r="P85" s="242">
        <v>0.20833333333333334</v>
      </c>
      <c r="Q85" s="190"/>
      <c r="R85" s="243">
        <v>0.5</v>
      </c>
      <c r="S85" s="116">
        <f t="shared" si="28"/>
        <v>0.29166666666666663</v>
      </c>
      <c r="T85" s="43"/>
      <c r="U85" s="1"/>
    </row>
    <row r="86" spans="1:21" x14ac:dyDescent="0.2">
      <c r="A86" s="7"/>
      <c r="B86" s="8"/>
      <c r="C86" s="8"/>
      <c r="D86" s="8"/>
      <c r="E86" s="85"/>
      <c r="F86" s="43"/>
      <c r="G86" s="1"/>
      <c r="H86" s="7">
        <v>44011</v>
      </c>
      <c r="I86" s="97"/>
      <c r="J86" s="98"/>
      <c r="K86" s="98"/>
      <c r="L86" s="99">
        <f>SUM(L80:L85)</f>
        <v>1.458333333333333</v>
      </c>
      <c r="M86" s="211">
        <v>0</v>
      </c>
      <c r="N86" s="206"/>
      <c r="O86" s="59">
        <v>44133</v>
      </c>
      <c r="P86" s="242">
        <v>0.20833333333333334</v>
      </c>
      <c r="Q86" s="190"/>
      <c r="R86" s="243">
        <v>0.5</v>
      </c>
      <c r="S86" s="116">
        <f t="shared" si="28"/>
        <v>0.29166666666666663</v>
      </c>
      <c r="T86" s="43"/>
      <c r="U86" s="1"/>
    </row>
    <row r="87" spans="1:21" x14ac:dyDescent="0.2">
      <c r="A87" s="7"/>
      <c r="B87" s="8"/>
      <c r="C87" s="8"/>
      <c r="D87" s="8"/>
      <c r="E87" s="85"/>
      <c r="F87" s="43"/>
      <c r="G87" s="1"/>
      <c r="H87" s="7"/>
      <c r="I87" s="8"/>
      <c r="J87" s="8"/>
      <c r="K87" s="8"/>
      <c r="L87" s="85"/>
      <c r="M87" s="43"/>
      <c r="N87" s="1"/>
      <c r="O87" s="7">
        <v>44134</v>
      </c>
      <c r="P87" s="283">
        <v>0.21527777777777779</v>
      </c>
      <c r="Q87" s="190"/>
      <c r="R87" s="243">
        <v>0.5</v>
      </c>
      <c r="S87" s="116">
        <f t="shared" si="28"/>
        <v>0.28472222222222221</v>
      </c>
      <c r="T87" s="282" t="s">
        <v>566</v>
      </c>
      <c r="U87" s="1"/>
    </row>
    <row r="88" spans="1:21" x14ac:dyDescent="0.2">
      <c r="A88" s="7"/>
      <c r="B88" s="8"/>
      <c r="C88" s="8"/>
      <c r="D88" s="8"/>
      <c r="E88" s="85"/>
      <c r="F88" s="43"/>
      <c r="G88" s="1"/>
      <c r="H88" s="7"/>
      <c r="I88" s="8"/>
      <c r="J88" s="8"/>
      <c r="K88" s="8"/>
      <c r="L88" s="85"/>
      <c r="M88" s="43"/>
      <c r="N88" s="1"/>
      <c r="O88" s="7"/>
      <c r="P88" s="8"/>
      <c r="Q88" s="8"/>
      <c r="R88" s="8"/>
      <c r="S88" s="85"/>
      <c r="T88" s="43"/>
      <c r="U88" s="1"/>
    </row>
    <row r="89" spans="1:21" x14ac:dyDescent="0.2">
      <c r="A89" s="7"/>
      <c r="B89" s="8"/>
      <c r="C89" s="8"/>
      <c r="D89" s="8"/>
      <c r="E89" s="85"/>
      <c r="F89" s="43"/>
      <c r="G89" s="1"/>
      <c r="H89" s="7"/>
      <c r="I89" s="8"/>
      <c r="J89" s="8"/>
      <c r="K89" s="8"/>
      <c r="L89" s="85"/>
      <c r="M89" s="43"/>
      <c r="N89" s="1"/>
      <c r="O89" s="7"/>
      <c r="P89" s="8"/>
      <c r="Q89" s="8"/>
      <c r="R89" s="8"/>
      <c r="S89" s="85"/>
      <c r="T89" s="43"/>
      <c r="U89" s="1"/>
    </row>
    <row r="90" spans="1:21" x14ac:dyDescent="0.2">
      <c r="A90" s="7"/>
      <c r="B90" s="8"/>
      <c r="C90" s="8"/>
      <c r="D90" s="8"/>
      <c r="E90" s="85"/>
      <c r="F90" s="43"/>
      <c r="G90" s="1"/>
      <c r="H90" s="7"/>
      <c r="I90" s="8"/>
      <c r="J90" s="8"/>
      <c r="K90" s="8"/>
      <c r="L90" s="85"/>
      <c r="M90" s="43"/>
      <c r="N90" s="1"/>
      <c r="O90" s="7"/>
      <c r="P90" s="8"/>
      <c r="Q90" s="8"/>
      <c r="R90" s="8"/>
      <c r="S90" s="85"/>
      <c r="T90" s="43"/>
      <c r="U90" s="1"/>
    </row>
    <row r="91" spans="1:21" x14ac:dyDescent="0.2">
      <c r="A91" s="7"/>
      <c r="B91" s="8"/>
      <c r="C91" s="8"/>
      <c r="D91" s="8"/>
      <c r="E91" s="85"/>
      <c r="F91" s="43"/>
      <c r="G91" s="1"/>
      <c r="H91" s="7"/>
      <c r="I91" s="8"/>
      <c r="J91" s="8"/>
      <c r="K91" s="8"/>
      <c r="L91" s="85"/>
      <c r="M91" s="43"/>
      <c r="N91" s="1"/>
      <c r="O91" s="7"/>
      <c r="P91" s="8"/>
      <c r="Q91" s="8"/>
      <c r="R91" s="8"/>
      <c r="S91" s="85"/>
      <c r="T91" s="43"/>
      <c r="U91" s="1"/>
    </row>
    <row r="92" spans="1:21" x14ac:dyDescent="0.2">
      <c r="A92" s="7"/>
      <c r="B92" s="8"/>
      <c r="C92" s="8"/>
      <c r="D92" s="8"/>
      <c r="E92" s="85"/>
      <c r="F92" s="43"/>
      <c r="G92" s="1"/>
      <c r="H92" s="7"/>
      <c r="I92" s="8"/>
      <c r="J92" s="8"/>
      <c r="K92" s="8"/>
      <c r="L92" s="85"/>
      <c r="M92" s="43"/>
      <c r="N92" s="1"/>
      <c r="O92" s="7"/>
      <c r="P92" s="8"/>
      <c r="Q92" s="8"/>
      <c r="R92" s="8"/>
      <c r="S92" s="85"/>
      <c r="T92" s="43"/>
      <c r="U92" s="1"/>
    </row>
    <row r="93" spans="1:21" x14ac:dyDescent="0.2">
      <c r="A93" s="7"/>
      <c r="B93" s="8"/>
      <c r="C93" s="8"/>
      <c r="D93" s="8"/>
      <c r="E93" s="85"/>
      <c r="F93" s="43"/>
      <c r="G93" s="1"/>
      <c r="H93" s="7"/>
      <c r="I93" s="8"/>
      <c r="J93" s="8"/>
      <c r="K93" s="8"/>
      <c r="L93" s="85"/>
      <c r="M93" s="43"/>
      <c r="N93" s="1"/>
      <c r="O93" s="7"/>
      <c r="P93" s="8"/>
      <c r="Q93" s="8"/>
      <c r="R93" s="8"/>
      <c r="S93" s="85"/>
      <c r="T93" s="43"/>
      <c r="U93" s="1"/>
    </row>
    <row r="94" spans="1:21" x14ac:dyDescent="0.2">
      <c r="A94" s="7"/>
      <c r="B94" s="8"/>
      <c r="C94" s="8"/>
      <c r="D94" s="8"/>
      <c r="E94" s="85"/>
      <c r="F94" s="43"/>
      <c r="G94" s="1"/>
      <c r="H94" s="7"/>
      <c r="I94" s="8"/>
      <c r="J94" s="8"/>
      <c r="K94" s="8"/>
      <c r="L94" s="85"/>
      <c r="M94" s="43"/>
      <c r="N94" s="1"/>
      <c r="O94" s="7"/>
      <c r="P94" s="8"/>
      <c r="Q94" s="8"/>
      <c r="R94" s="8"/>
      <c r="S94" s="85"/>
      <c r="T94" s="43"/>
      <c r="U94" s="1"/>
    </row>
    <row r="95" spans="1:21" x14ac:dyDescent="0.2">
      <c r="A95" s="7"/>
      <c r="B95" s="8"/>
      <c r="C95" s="8"/>
      <c r="D95" s="8"/>
      <c r="E95" s="85"/>
      <c r="F95" s="43"/>
      <c r="G95" s="1"/>
      <c r="H95" s="7"/>
      <c r="I95" s="8"/>
      <c r="J95" s="8"/>
      <c r="K95" s="8"/>
      <c r="L95" s="85"/>
      <c r="M95" s="43"/>
      <c r="N95" s="1"/>
      <c r="O95" s="7"/>
      <c r="P95" s="8"/>
      <c r="Q95" s="8"/>
      <c r="R95" s="8"/>
      <c r="S95" s="85"/>
      <c r="T95" s="43"/>
      <c r="U95" s="1"/>
    </row>
    <row r="96" spans="1:21" x14ac:dyDescent="0.2">
      <c r="A96" s="7"/>
      <c r="B96" s="8"/>
      <c r="C96" s="8"/>
      <c r="D96" s="8"/>
      <c r="E96" s="85"/>
      <c r="F96" s="43"/>
      <c r="G96" s="1"/>
      <c r="H96" s="7"/>
      <c r="I96" s="8"/>
      <c r="J96" s="8"/>
      <c r="K96" s="8"/>
      <c r="L96" s="85"/>
      <c r="M96" s="43"/>
      <c r="N96" s="1"/>
      <c r="O96" s="7"/>
      <c r="P96" s="8"/>
      <c r="Q96" s="8"/>
      <c r="R96" s="8"/>
      <c r="S96" s="85"/>
      <c r="T96" s="43"/>
      <c r="U96" s="1"/>
    </row>
    <row r="97" spans="1:21" x14ac:dyDescent="0.2">
      <c r="A97" s="7"/>
      <c r="B97" s="8"/>
      <c r="C97" s="8"/>
      <c r="D97" s="8"/>
      <c r="E97" s="85"/>
      <c r="F97" s="43"/>
      <c r="G97" s="1"/>
      <c r="H97" s="7"/>
      <c r="I97" s="8"/>
      <c r="J97" s="8"/>
      <c r="K97" s="8"/>
      <c r="L97" s="85"/>
      <c r="M97" s="43"/>
      <c r="N97" s="1"/>
      <c r="O97" s="7"/>
      <c r="P97" s="8"/>
      <c r="Q97" s="8"/>
      <c r="R97" s="8"/>
      <c r="S97" s="85"/>
      <c r="T97" s="43"/>
      <c r="U97" s="1"/>
    </row>
    <row r="98" spans="1:21" x14ac:dyDescent="0.2">
      <c r="A98" s="7"/>
      <c r="B98" s="8"/>
      <c r="C98" s="8"/>
      <c r="D98" s="8"/>
      <c r="E98" s="85"/>
      <c r="F98" s="43"/>
      <c r="G98" s="1"/>
      <c r="H98" s="7"/>
      <c r="I98" s="8"/>
      <c r="J98" s="8"/>
      <c r="K98" s="8"/>
      <c r="L98" s="85"/>
      <c r="M98" s="43"/>
      <c r="N98" s="1"/>
      <c r="O98" s="7"/>
      <c r="P98" s="8"/>
      <c r="Q98" s="8"/>
      <c r="R98" s="8"/>
      <c r="S98" s="85"/>
      <c r="T98" s="43"/>
      <c r="U98" s="1"/>
    </row>
    <row r="99" spans="1:21" x14ac:dyDescent="0.2">
      <c r="A99" s="7"/>
      <c r="B99" s="8"/>
      <c r="C99" s="8"/>
      <c r="D99" s="8"/>
      <c r="E99" s="85"/>
      <c r="F99" s="43"/>
      <c r="G99" s="1"/>
      <c r="H99" s="7"/>
      <c r="I99" s="8"/>
      <c r="J99" s="8"/>
      <c r="K99" s="8"/>
      <c r="L99" s="85"/>
      <c r="M99" s="43"/>
      <c r="N99" s="1"/>
      <c r="O99" s="7"/>
      <c r="P99" s="8"/>
      <c r="Q99" s="8"/>
      <c r="R99" s="8"/>
      <c r="S99" s="85"/>
      <c r="T99" s="43"/>
      <c r="U99" s="1"/>
    </row>
    <row r="100" spans="1:21" x14ac:dyDescent="0.2">
      <c r="A100" s="7"/>
      <c r="B100" s="8"/>
      <c r="C100" s="8"/>
      <c r="D100" s="8"/>
      <c r="E100" s="85"/>
      <c r="F100" s="43"/>
      <c r="G100" s="1"/>
      <c r="H100" s="7"/>
      <c r="I100" s="8"/>
      <c r="J100" s="8"/>
      <c r="K100" s="8"/>
      <c r="L100" s="85"/>
      <c r="M100" s="43"/>
      <c r="N100" s="1"/>
      <c r="O100" s="7"/>
      <c r="P100" s="8"/>
      <c r="Q100" s="8"/>
      <c r="R100" s="8"/>
      <c r="S100" s="85"/>
      <c r="T100" s="43"/>
      <c r="U100" s="1"/>
    </row>
    <row r="101" spans="1:21" x14ac:dyDescent="0.2">
      <c r="A101" s="7"/>
      <c r="B101" s="8"/>
      <c r="C101" s="8"/>
      <c r="D101" s="8"/>
      <c r="E101" s="85"/>
      <c r="F101" s="44"/>
      <c r="G101" s="29"/>
      <c r="H101" s="7"/>
      <c r="I101" s="8"/>
      <c r="J101" s="8"/>
      <c r="K101" s="8"/>
      <c r="L101" s="85"/>
      <c r="M101" s="44"/>
      <c r="N101" s="29"/>
      <c r="O101" s="7"/>
      <c r="P101" s="8"/>
      <c r="Q101" s="8"/>
      <c r="R101" s="8"/>
      <c r="S101" s="85"/>
      <c r="T101" s="44"/>
      <c r="U101" s="29"/>
    </row>
    <row r="102" spans="1:21" x14ac:dyDescent="0.2">
      <c r="A102" s="7"/>
      <c r="B102" s="8"/>
      <c r="C102" s="8"/>
      <c r="D102" s="8"/>
      <c r="E102" s="85"/>
      <c r="F102" s="43"/>
      <c r="G102" s="1"/>
      <c r="H102" s="7"/>
      <c r="I102" s="8"/>
      <c r="J102" s="8"/>
      <c r="K102" s="8"/>
      <c r="L102" s="85"/>
      <c r="M102" s="43"/>
      <c r="N102" s="1"/>
      <c r="O102" s="7"/>
      <c r="P102" s="8"/>
      <c r="Q102" s="8"/>
      <c r="R102" s="8"/>
      <c r="S102" s="85"/>
      <c r="T102" s="43"/>
      <c r="U102" s="1"/>
    </row>
    <row r="103" spans="1:21" x14ac:dyDescent="0.2">
      <c r="A103" s="7"/>
      <c r="B103" s="8"/>
      <c r="C103" s="8"/>
      <c r="D103" s="8"/>
      <c r="E103" s="85"/>
      <c r="F103" s="43"/>
      <c r="G103" s="1"/>
      <c r="H103" s="7"/>
      <c r="I103" s="8"/>
      <c r="J103" s="8"/>
      <c r="K103" s="8"/>
      <c r="L103" s="85"/>
      <c r="M103" s="43"/>
      <c r="N103" s="1"/>
      <c r="O103" s="7"/>
      <c r="P103" s="8"/>
      <c r="Q103" s="8"/>
      <c r="R103" s="8"/>
      <c r="S103" s="85"/>
      <c r="T103" s="43"/>
      <c r="U103" s="1"/>
    </row>
    <row r="104" spans="1:21" x14ac:dyDescent="0.2">
      <c r="A104" s="7"/>
      <c r="B104" s="8"/>
      <c r="C104" s="8"/>
      <c r="D104" s="8"/>
      <c r="E104" s="85"/>
      <c r="F104" s="43"/>
      <c r="G104" s="1"/>
      <c r="H104" s="7"/>
      <c r="I104" s="8"/>
      <c r="J104" s="8"/>
      <c r="K104" s="8"/>
      <c r="L104" s="85"/>
      <c r="M104" s="43"/>
      <c r="N104" s="1"/>
      <c r="O104" s="7"/>
      <c r="P104" s="8"/>
      <c r="Q104" s="8"/>
      <c r="R104" s="8"/>
      <c r="S104" s="85"/>
      <c r="T104" s="43"/>
      <c r="U104" s="1"/>
    </row>
    <row r="105" spans="1:21" x14ac:dyDescent="0.2">
      <c r="A105" s="7"/>
      <c r="B105" s="8"/>
      <c r="C105" s="8"/>
      <c r="D105" s="8"/>
      <c r="E105" s="85"/>
      <c r="F105" s="43"/>
      <c r="G105" s="1"/>
      <c r="H105" s="7"/>
      <c r="I105" s="8"/>
      <c r="J105" s="8"/>
      <c r="K105" s="8"/>
      <c r="L105" s="85"/>
      <c r="M105" s="43"/>
      <c r="N105" s="1"/>
      <c r="O105" s="7"/>
      <c r="P105" s="8"/>
      <c r="Q105" s="8"/>
      <c r="R105" s="8"/>
      <c r="S105" s="85"/>
      <c r="T105" s="43"/>
      <c r="U105" s="1"/>
    </row>
    <row r="106" spans="1:21" x14ac:dyDescent="0.2">
      <c r="A106" s="7"/>
      <c r="B106" s="8"/>
      <c r="C106" s="8"/>
      <c r="D106" s="8"/>
      <c r="E106" s="85"/>
      <c r="F106" s="43"/>
      <c r="G106" s="1"/>
      <c r="H106" s="7"/>
      <c r="I106" s="8"/>
      <c r="J106" s="8"/>
      <c r="K106" s="8"/>
      <c r="L106" s="85"/>
      <c r="M106" s="43"/>
      <c r="N106" s="1"/>
      <c r="O106" s="7"/>
      <c r="P106" s="8"/>
      <c r="Q106" s="8"/>
      <c r="R106" s="8"/>
      <c r="S106" s="85"/>
      <c r="T106" s="43"/>
      <c r="U106" s="1"/>
    </row>
    <row r="107" spans="1:21" x14ac:dyDescent="0.2">
      <c r="A107" s="7"/>
      <c r="B107" s="8"/>
      <c r="C107" s="8"/>
      <c r="D107" s="8"/>
      <c r="E107" s="85"/>
      <c r="F107" s="43"/>
      <c r="G107" s="1"/>
      <c r="H107" s="7"/>
      <c r="I107" s="8"/>
      <c r="J107" s="8"/>
      <c r="K107" s="8"/>
      <c r="L107" s="85"/>
      <c r="M107" s="43"/>
      <c r="N107" s="1"/>
      <c r="O107" s="7"/>
      <c r="P107" s="8"/>
      <c r="Q107" s="8"/>
      <c r="R107" s="8"/>
      <c r="S107" s="85"/>
      <c r="T107" s="43"/>
      <c r="U107" s="1"/>
    </row>
    <row r="108" spans="1:21" ht="13.5" thickBot="1" x14ac:dyDescent="0.25">
      <c r="A108" s="7"/>
      <c r="B108" s="8"/>
      <c r="C108" s="8"/>
      <c r="D108" s="8"/>
      <c r="E108" s="85"/>
      <c r="F108" s="43"/>
      <c r="G108" s="1"/>
      <c r="H108" s="7"/>
      <c r="I108" s="8"/>
      <c r="J108" s="8"/>
      <c r="K108" s="8"/>
      <c r="L108" s="85"/>
      <c r="M108" s="43"/>
      <c r="N108" s="1"/>
      <c r="O108" s="7"/>
      <c r="P108" s="8"/>
      <c r="Q108" s="8"/>
      <c r="R108" s="8"/>
      <c r="S108" s="85"/>
      <c r="T108" s="43"/>
      <c r="U108" s="1"/>
    </row>
    <row r="109" spans="1:21" ht="13.5" thickBot="1" x14ac:dyDescent="0.25">
      <c r="A109" s="17" t="s">
        <v>46</v>
      </c>
      <c r="B109" s="15" t="s">
        <v>47</v>
      </c>
      <c r="C109" s="15"/>
      <c r="D109" s="15"/>
      <c r="E109" s="15"/>
      <c r="F109" s="53" t="s">
        <v>115</v>
      </c>
      <c r="G109" s="16" t="s">
        <v>70</v>
      </c>
      <c r="H109" s="17" t="s">
        <v>46</v>
      </c>
      <c r="I109" s="15" t="s">
        <v>47</v>
      </c>
      <c r="J109" s="15"/>
      <c r="K109" s="15"/>
      <c r="L109" s="15"/>
      <c r="M109" s="53" t="s">
        <v>119</v>
      </c>
      <c r="N109" s="16" t="s">
        <v>70</v>
      </c>
      <c r="O109" s="17" t="s">
        <v>46</v>
      </c>
      <c r="P109" s="15" t="s">
        <v>47</v>
      </c>
      <c r="Q109" s="15"/>
      <c r="R109" s="15"/>
      <c r="S109" s="15"/>
      <c r="T109" s="53" t="s">
        <v>123</v>
      </c>
      <c r="U109" s="16" t="s">
        <v>70</v>
      </c>
    </row>
    <row r="110" spans="1:21" x14ac:dyDescent="0.2">
      <c r="A110" s="3" t="s">
        <v>18</v>
      </c>
      <c r="B110" s="4" t="s">
        <v>19</v>
      </c>
      <c r="C110" s="4" t="s">
        <v>21</v>
      </c>
      <c r="D110" s="4" t="s">
        <v>20</v>
      </c>
      <c r="E110" s="5" t="s">
        <v>43</v>
      </c>
      <c r="F110" s="5" t="s">
        <v>22</v>
      </c>
      <c r="G110" s="6" t="s">
        <v>30</v>
      </c>
      <c r="H110" s="3" t="s">
        <v>18</v>
      </c>
      <c r="I110" s="4" t="s">
        <v>19</v>
      </c>
      <c r="J110" s="4" t="s">
        <v>21</v>
      </c>
      <c r="K110" s="4" t="s">
        <v>20</v>
      </c>
      <c r="L110" s="5" t="s">
        <v>43</v>
      </c>
      <c r="M110" s="5" t="s">
        <v>22</v>
      </c>
      <c r="N110" s="6" t="s">
        <v>30</v>
      </c>
      <c r="O110" s="3" t="s">
        <v>18</v>
      </c>
      <c r="P110" s="4" t="s">
        <v>19</v>
      </c>
      <c r="Q110" s="4" t="s">
        <v>21</v>
      </c>
      <c r="R110" s="4" t="s">
        <v>20</v>
      </c>
      <c r="S110" s="5" t="s">
        <v>43</v>
      </c>
      <c r="T110" s="5" t="s">
        <v>22</v>
      </c>
      <c r="U110" s="6" t="s">
        <v>30</v>
      </c>
    </row>
    <row r="111" spans="1:21" x14ac:dyDescent="0.2">
      <c r="A111" s="7">
        <v>43890</v>
      </c>
      <c r="B111" s="222">
        <v>0.35416666666666669</v>
      </c>
      <c r="C111" s="222">
        <v>2.0833333333333332E-2</v>
      </c>
      <c r="D111" s="222">
        <v>0.66666666666666663</v>
      </c>
      <c r="E111" s="116">
        <f t="shared" ref="E111" si="29">SUM(D111-B111-C111)</f>
        <v>0.29166666666666663</v>
      </c>
      <c r="F111" s="207">
        <v>0</v>
      </c>
      <c r="G111" s="1"/>
      <c r="H111" s="7">
        <v>44012</v>
      </c>
      <c r="I111" s="275">
        <v>0.33333333333333331</v>
      </c>
      <c r="J111" s="275"/>
      <c r="K111" s="275">
        <v>0.625</v>
      </c>
      <c r="L111" s="116">
        <f t="shared" ref="L111:L115" si="30">SUM(K111-I111-J111)</f>
        <v>0.29166666666666669</v>
      </c>
      <c r="M111" s="207">
        <v>0</v>
      </c>
      <c r="N111" s="1"/>
      <c r="O111" s="59">
        <v>44135</v>
      </c>
      <c r="P111" s="75"/>
      <c r="Q111" s="75"/>
      <c r="R111" s="75"/>
      <c r="S111" s="138"/>
      <c r="T111" s="76"/>
      <c r="U111" s="202" t="s">
        <v>685</v>
      </c>
    </row>
    <row r="112" spans="1:21" x14ac:dyDescent="0.2">
      <c r="A112" s="7">
        <v>43891</v>
      </c>
      <c r="B112" s="45"/>
      <c r="C112" s="45"/>
      <c r="D112" s="45"/>
      <c r="E112" s="85"/>
      <c r="F112" s="18"/>
      <c r="G112" s="103"/>
      <c r="H112" s="7">
        <v>44013</v>
      </c>
      <c r="I112" s="275">
        <v>0.33333333333333331</v>
      </c>
      <c r="J112" s="275"/>
      <c r="K112" s="275">
        <v>0.625</v>
      </c>
      <c r="L112" s="116">
        <f t="shared" si="30"/>
        <v>0.29166666666666669</v>
      </c>
      <c r="M112" s="207">
        <v>0</v>
      </c>
      <c r="N112" s="1"/>
      <c r="O112" s="59">
        <v>44136</v>
      </c>
      <c r="P112" s="45"/>
      <c r="Q112" s="45"/>
      <c r="R112" s="45"/>
      <c r="S112" s="85"/>
      <c r="T112" s="280" t="s">
        <v>732</v>
      </c>
      <c r="U112" s="103"/>
    </row>
    <row r="113" spans="1:21" x14ac:dyDescent="0.2">
      <c r="A113" s="7">
        <v>43892</v>
      </c>
      <c r="B113" s="97"/>
      <c r="C113" s="98"/>
      <c r="D113" s="98"/>
      <c r="E113" s="99">
        <f>SUM(E82:E112)</f>
        <v>1.458333333333333</v>
      </c>
      <c r="F113" s="211">
        <v>0</v>
      </c>
      <c r="G113" s="268">
        <f>F113*(1+25%)+G81</f>
        <v>0.36458333333333343</v>
      </c>
      <c r="H113" s="7">
        <v>44014</v>
      </c>
      <c r="I113" s="275">
        <v>0.33333333333333331</v>
      </c>
      <c r="J113" s="275"/>
      <c r="K113" s="275">
        <v>0.625</v>
      </c>
      <c r="L113" s="116">
        <f t="shared" si="30"/>
        <v>0.29166666666666669</v>
      </c>
      <c r="M113" s="207">
        <v>0</v>
      </c>
      <c r="N113" s="1"/>
      <c r="O113" s="59">
        <v>44137</v>
      </c>
      <c r="P113" s="97"/>
      <c r="Q113" s="98"/>
      <c r="R113" s="98"/>
      <c r="S113" s="99">
        <f>SUM(S84:S112)</f>
        <v>1.1597222222222221</v>
      </c>
      <c r="T113" s="281">
        <v>0.22916666666666666</v>
      </c>
      <c r="U113" s="206"/>
    </row>
    <row r="114" spans="1:21" x14ac:dyDescent="0.2">
      <c r="A114" s="7">
        <v>43893</v>
      </c>
      <c r="B114" s="222">
        <v>0.35416666666666669</v>
      </c>
      <c r="C114" s="222">
        <v>2.0833333333333332E-2</v>
      </c>
      <c r="D114" s="222">
        <v>0.66666666666666663</v>
      </c>
      <c r="E114" s="116">
        <f t="shared" ref="E114:E118" si="31">SUM(D114-B114-C114)</f>
        <v>0.29166666666666663</v>
      </c>
      <c r="F114" s="207">
        <v>0</v>
      </c>
      <c r="G114" s="1"/>
      <c r="H114" s="7">
        <v>44015</v>
      </c>
      <c r="I114" s="275">
        <v>0.33333333333333331</v>
      </c>
      <c r="J114" s="275"/>
      <c r="K114" s="275">
        <v>0.625</v>
      </c>
      <c r="L114" s="116">
        <f t="shared" si="30"/>
        <v>0.29166666666666669</v>
      </c>
      <c r="M114" s="207">
        <v>0</v>
      </c>
      <c r="N114" s="1"/>
      <c r="O114" s="7">
        <v>44138</v>
      </c>
      <c r="P114" s="234">
        <v>0.41666666666666669</v>
      </c>
      <c r="Q114" s="235"/>
      <c r="R114" s="236">
        <v>0.70833333333333337</v>
      </c>
      <c r="S114" s="116">
        <f t="shared" ref="S114:S117" si="32">SUM(R114-P114-Q114)</f>
        <v>0.29166666666666669</v>
      </c>
      <c r="T114" s="43"/>
      <c r="U114" s="1"/>
    </row>
    <row r="115" spans="1:21" x14ac:dyDescent="0.2">
      <c r="A115" s="7">
        <v>43894</v>
      </c>
      <c r="B115" s="222">
        <v>0.35416666666666669</v>
      </c>
      <c r="C115" s="222">
        <v>2.0833333333333332E-2</v>
      </c>
      <c r="D115" s="222">
        <v>0.66666666666666663</v>
      </c>
      <c r="E115" s="116">
        <f t="shared" si="31"/>
        <v>0.29166666666666663</v>
      </c>
      <c r="F115" s="207">
        <v>0</v>
      </c>
      <c r="G115" s="1"/>
      <c r="H115" s="7">
        <v>44016</v>
      </c>
      <c r="I115" s="275">
        <v>0.33333333333333331</v>
      </c>
      <c r="J115" s="275"/>
      <c r="K115" s="275">
        <v>0.625</v>
      </c>
      <c r="L115" s="116">
        <f t="shared" si="30"/>
        <v>0.29166666666666669</v>
      </c>
      <c r="M115" s="207">
        <v>0</v>
      </c>
      <c r="N115" s="1"/>
      <c r="O115" s="7">
        <v>44139</v>
      </c>
      <c r="P115" s="234">
        <v>0.41666666666666669</v>
      </c>
      <c r="Q115" s="235"/>
      <c r="R115" s="236">
        <v>0.70833333333333337</v>
      </c>
      <c r="S115" s="116">
        <f t="shared" si="32"/>
        <v>0.29166666666666669</v>
      </c>
      <c r="T115" s="43"/>
      <c r="U115" s="1"/>
    </row>
    <row r="116" spans="1:21" x14ac:dyDescent="0.2">
      <c r="A116" s="7">
        <v>43895</v>
      </c>
      <c r="B116" s="222">
        <v>0.35416666666666669</v>
      </c>
      <c r="C116" s="222">
        <v>2.0833333333333332E-2</v>
      </c>
      <c r="D116" s="222">
        <v>0.66666666666666663</v>
      </c>
      <c r="E116" s="116">
        <f t="shared" si="31"/>
        <v>0.29166666666666663</v>
      </c>
      <c r="F116" s="207">
        <v>0</v>
      </c>
      <c r="G116" s="1"/>
      <c r="H116" s="7">
        <v>44017</v>
      </c>
      <c r="I116" s="45"/>
      <c r="J116" s="45"/>
      <c r="K116" s="45"/>
      <c r="L116" s="85"/>
      <c r="M116" s="18"/>
      <c r="N116" s="103"/>
      <c r="O116" s="59">
        <v>44140</v>
      </c>
      <c r="P116" s="234">
        <v>0.41666666666666669</v>
      </c>
      <c r="Q116" s="235"/>
      <c r="R116" s="236">
        <v>0.70833333333333337</v>
      </c>
      <c r="S116" s="116">
        <f t="shared" si="32"/>
        <v>0.29166666666666669</v>
      </c>
      <c r="T116" s="43"/>
      <c r="U116" s="1"/>
    </row>
    <row r="117" spans="1:21" x14ac:dyDescent="0.2">
      <c r="A117" s="7">
        <v>43896</v>
      </c>
      <c r="B117" s="222">
        <v>0.35416666666666669</v>
      </c>
      <c r="C117" s="222">
        <v>2.0833333333333332E-2</v>
      </c>
      <c r="D117" s="222">
        <v>0.66666666666666663</v>
      </c>
      <c r="E117" s="116">
        <f t="shared" si="31"/>
        <v>0.29166666666666663</v>
      </c>
      <c r="F117" s="207">
        <v>0</v>
      </c>
      <c r="G117" s="1"/>
      <c r="H117" s="7">
        <v>44018</v>
      </c>
      <c r="I117" s="97"/>
      <c r="J117" s="98"/>
      <c r="K117" s="98"/>
      <c r="L117" s="99">
        <f>SUM(L111:L116)</f>
        <v>1.4583333333333335</v>
      </c>
      <c r="M117" s="211">
        <v>0</v>
      </c>
      <c r="N117" s="206"/>
      <c r="O117" s="7">
        <v>44141</v>
      </c>
      <c r="P117" s="234">
        <v>0.41666666666666669</v>
      </c>
      <c r="Q117" s="235"/>
      <c r="R117" s="236">
        <v>0.70833333333333337</v>
      </c>
      <c r="S117" s="116">
        <f t="shared" si="32"/>
        <v>0.29166666666666669</v>
      </c>
      <c r="T117" s="43"/>
      <c r="U117" s="1"/>
    </row>
    <row r="118" spans="1:21" x14ac:dyDescent="0.2">
      <c r="A118" s="7">
        <v>43897</v>
      </c>
      <c r="B118" s="222">
        <v>0.35416666666666669</v>
      </c>
      <c r="C118" s="222">
        <v>2.0833333333333332E-2</v>
      </c>
      <c r="D118" s="222">
        <v>0.66666666666666663</v>
      </c>
      <c r="E118" s="116">
        <f t="shared" si="31"/>
        <v>0.29166666666666663</v>
      </c>
      <c r="F118" s="207">
        <v>0</v>
      </c>
      <c r="G118" s="1"/>
      <c r="H118" s="7">
        <v>44019</v>
      </c>
      <c r="I118" s="214">
        <v>0.25</v>
      </c>
      <c r="J118" s="214"/>
      <c r="K118" s="214">
        <v>0.54166666666666663</v>
      </c>
      <c r="L118" s="116">
        <f t="shared" ref="L118:L122" si="33">SUM(K118-I118-J118)</f>
        <v>0.29166666666666663</v>
      </c>
      <c r="M118" s="207">
        <v>0</v>
      </c>
      <c r="N118" s="1"/>
      <c r="O118" s="59">
        <v>44142</v>
      </c>
      <c r="P118" s="74"/>
      <c r="Q118" s="150"/>
      <c r="R118" s="150"/>
      <c r="S118" s="158"/>
      <c r="T118" s="150"/>
      <c r="U118" s="64" t="s">
        <v>360</v>
      </c>
    </row>
    <row r="119" spans="1:21" x14ac:dyDescent="0.2">
      <c r="A119" s="7">
        <v>43898</v>
      </c>
      <c r="B119" s="45"/>
      <c r="C119" s="45"/>
      <c r="D119" s="45"/>
      <c r="E119" s="85"/>
      <c r="F119" s="18"/>
      <c r="G119" s="103"/>
      <c r="H119" s="7">
        <v>44020</v>
      </c>
      <c r="I119" s="214">
        <v>0.25</v>
      </c>
      <c r="J119" s="214"/>
      <c r="K119" s="214">
        <v>0.54166666666666663</v>
      </c>
      <c r="L119" s="116">
        <f t="shared" si="33"/>
        <v>0.29166666666666663</v>
      </c>
      <c r="M119" s="207">
        <v>0</v>
      </c>
      <c r="N119" s="1"/>
      <c r="O119" s="59">
        <v>44143</v>
      </c>
      <c r="P119" s="45"/>
      <c r="Q119" s="45"/>
      <c r="R119" s="45"/>
      <c r="S119" s="85"/>
      <c r="T119" s="18"/>
      <c r="U119" s="103"/>
    </row>
    <row r="120" spans="1:21" x14ac:dyDescent="0.2">
      <c r="A120" s="7">
        <v>43899</v>
      </c>
      <c r="B120" s="97"/>
      <c r="C120" s="98"/>
      <c r="D120" s="98"/>
      <c r="E120" s="99">
        <f>SUM(E114:E119)</f>
        <v>1.458333333333333</v>
      </c>
      <c r="F120" s="211">
        <v>0</v>
      </c>
      <c r="G120" s="268">
        <f>F120*(1+25%)+G113</f>
        <v>0.36458333333333343</v>
      </c>
      <c r="H120" s="7">
        <v>44021</v>
      </c>
      <c r="I120" s="214">
        <v>0.25</v>
      </c>
      <c r="J120" s="214"/>
      <c r="K120" s="214">
        <v>0.54166666666666663</v>
      </c>
      <c r="L120" s="116">
        <f t="shared" si="33"/>
        <v>0.29166666666666663</v>
      </c>
      <c r="M120" s="207">
        <v>0</v>
      </c>
      <c r="N120" s="1"/>
      <c r="O120" s="59">
        <v>44144</v>
      </c>
      <c r="P120" s="97"/>
      <c r="Q120" s="98"/>
      <c r="R120" s="98"/>
      <c r="S120" s="99">
        <f>SUM(S114:S119)</f>
        <v>1.1666666666666667</v>
      </c>
      <c r="T120" s="211">
        <v>0</v>
      </c>
      <c r="U120" s="206"/>
    </row>
    <row r="121" spans="1:21" x14ac:dyDescent="0.2">
      <c r="A121" s="7">
        <v>43900</v>
      </c>
      <c r="B121" s="222">
        <v>0.35416666666666669</v>
      </c>
      <c r="C121" s="222">
        <v>2.0833333333333332E-2</v>
      </c>
      <c r="D121" s="222">
        <v>0.66666666666666663</v>
      </c>
      <c r="E121" s="116">
        <f t="shared" ref="E121:E125" si="34">SUM(D121-B121-C121)</f>
        <v>0.29166666666666663</v>
      </c>
      <c r="F121" s="207">
        <v>0</v>
      </c>
      <c r="G121" s="1"/>
      <c r="H121" s="7">
        <v>44022</v>
      </c>
      <c r="I121" s="214">
        <v>0.25</v>
      </c>
      <c r="J121" s="214"/>
      <c r="K121" s="214">
        <v>0.54166666666666663</v>
      </c>
      <c r="L121" s="116">
        <f t="shared" si="33"/>
        <v>0.29166666666666663</v>
      </c>
      <c r="M121" s="207">
        <v>0</v>
      </c>
      <c r="N121" s="1"/>
      <c r="O121" s="7">
        <v>44145</v>
      </c>
      <c r="P121" s="75"/>
      <c r="Q121" s="75"/>
      <c r="R121" s="75"/>
      <c r="S121" s="138"/>
      <c r="T121" s="76"/>
      <c r="U121" s="202" t="s">
        <v>686</v>
      </c>
    </row>
    <row r="122" spans="1:21" x14ac:dyDescent="0.2">
      <c r="A122" s="7">
        <v>43901</v>
      </c>
      <c r="B122" s="221">
        <v>0.34375</v>
      </c>
      <c r="C122" s="221">
        <v>2.0833333333333332E-2</v>
      </c>
      <c r="D122" s="221">
        <v>0.66666666666666663</v>
      </c>
      <c r="E122" s="116">
        <f t="shared" si="34"/>
        <v>0.30208333333333331</v>
      </c>
      <c r="F122" s="240">
        <v>1.0416666666666666E-2</v>
      </c>
      <c r="G122" s="65" t="s">
        <v>714</v>
      </c>
      <c r="H122" s="7">
        <v>44023</v>
      </c>
      <c r="I122" s="214">
        <v>0.25</v>
      </c>
      <c r="J122" s="214"/>
      <c r="K122" s="214">
        <v>0.54166666666666663</v>
      </c>
      <c r="L122" s="116">
        <f t="shared" si="33"/>
        <v>0.29166666666666663</v>
      </c>
      <c r="M122" s="207">
        <v>0</v>
      </c>
      <c r="N122" s="1"/>
      <c r="O122" s="7">
        <v>44146</v>
      </c>
      <c r="P122" s="242">
        <v>0.20833333333333334</v>
      </c>
      <c r="Q122" s="190"/>
      <c r="R122" s="243">
        <v>0.5</v>
      </c>
      <c r="S122" s="116">
        <f t="shared" ref="S122:S125" si="35">SUM(R122-P122-Q122)</f>
        <v>0.29166666666666663</v>
      </c>
      <c r="T122" s="43"/>
      <c r="U122" s="1" t="s">
        <v>734</v>
      </c>
    </row>
    <row r="123" spans="1:21" x14ac:dyDescent="0.2">
      <c r="A123" s="7">
        <v>43902</v>
      </c>
      <c r="B123" s="222">
        <v>0.35416666666666669</v>
      </c>
      <c r="C123" s="222">
        <v>2.0833333333333332E-2</v>
      </c>
      <c r="D123" s="222">
        <v>0.66666666666666663</v>
      </c>
      <c r="E123" s="116">
        <f t="shared" si="34"/>
        <v>0.29166666666666663</v>
      </c>
      <c r="F123" s="207">
        <v>0</v>
      </c>
      <c r="G123" s="1"/>
      <c r="H123" s="7">
        <v>44024</v>
      </c>
      <c r="I123" s="45"/>
      <c r="J123" s="45"/>
      <c r="K123" s="45"/>
      <c r="L123" s="85"/>
      <c r="M123" s="18"/>
      <c r="N123" s="103"/>
      <c r="O123" s="59">
        <v>44147</v>
      </c>
      <c r="P123" s="242">
        <v>0.20833333333333334</v>
      </c>
      <c r="Q123" s="190"/>
      <c r="R123" s="243">
        <v>0.5</v>
      </c>
      <c r="S123" s="116">
        <f t="shared" si="35"/>
        <v>0.29166666666666663</v>
      </c>
      <c r="T123" s="43"/>
      <c r="U123" s="1"/>
    </row>
    <row r="124" spans="1:21" x14ac:dyDescent="0.2">
      <c r="A124" s="7">
        <v>43903</v>
      </c>
      <c r="B124" s="222">
        <v>0.35416666666666669</v>
      </c>
      <c r="C124" s="222">
        <v>2.0833333333333332E-2</v>
      </c>
      <c r="D124" s="222">
        <v>0.66666666666666663</v>
      </c>
      <c r="E124" s="116">
        <f t="shared" si="34"/>
        <v>0.29166666666666663</v>
      </c>
      <c r="F124" s="207">
        <v>0</v>
      </c>
      <c r="G124" s="1"/>
      <c r="H124" s="7">
        <v>44025</v>
      </c>
      <c r="I124" s="260" t="s">
        <v>701</v>
      </c>
      <c r="J124" s="261"/>
      <c r="K124" s="261"/>
      <c r="L124" s="99">
        <f>SUM(L118:L123)</f>
        <v>1.458333333333333</v>
      </c>
      <c r="M124" s="211">
        <v>0</v>
      </c>
      <c r="N124" s="206"/>
      <c r="O124" s="7">
        <v>44148</v>
      </c>
      <c r="P124" s="242">
        <v>0.20833333333333334</v>
      </c>
      <c r="Q124" s="190"/>
      <c r="R124" s="243">
        <v>0.5</v>
      </c>
      <c r="S124" s="116">
        <f t="shared" si="35"/>
        <v>0.29166666666666663</v>
      </c>
      <c r="T124" s="43"/>
      <c r="U124" s="1"/>
    </row>
    <row r="125" spans="1:21" x14ac:dyDescent="0.2">
      <c r="A125" s="7">
        <v>43904</v>
      </c>
      <c r="B125" s="222">
        <v>0.35416666666666669</v>
      </c>
      <c r="C125" s="222">
        <v>2.0833333333333332E-2</v>
      </c>
      <c r="D125" s="222">
        <v>0.66666666666666663</v>
      </c>
      <c r="E125" s="116">
        <f t="shared" si="34"/>
        <v>0.29166666666666663</v>
      </c>
      <c r="F125" s="207">
        <v>0</v>
      </c>
      <c r="G125" s="1"/>
      <c r="H125" s="7">
        <v>44026</v>
      </c>
      <c r="I125" s="275">
        <v>0.33333333333333331</v>
      </c>
      <c r="J125" s="275"/>
      <c r="K125" s="275">
        <v>0.625</v>
      </c>
      <c r="L125" s="116">
        <f t="shared" ref="L125:L129" si="36">SUM(K125-I125-J125)</f>
        <v>0.29166666666666669</v>
      </c>
      <c r="M125" s="207">
        <v>0</v>
      </c>
      <c r="N125" s="1"/>
      <c r="O125" s="59">
        <v>44149</v>
      </c>
      <c r="P125" s="242">
        <v>0.20833333333333334</v>
      </c>
      <c r="Q125" s="190"/>
      <c r="R125" s="243">
        <v>0.5</v>
      </c>
      <c r="S125" s="116">
        <f t="shared" si="35"/>
        <v>0.29166666666666663</v>
      </c>
      <c r="T125" s="43"/>
      <c r="U125" s="1"/>
    </row>
    <row r="126" spans="1:21" x14ac:dyDescent="0.2">
      <c r="A126" s="7">
        <v>43905</v>
      </c>
      <c r="B126" s="45"/>
      <c r="C126" s="45"/>
      <c r="D126" s="45"/>
      <c r="E126" s="85"/>
      <c r="F126" s="18"/>
      <c r="G126" s="103"/>
      <c r="H126" s="7">
        <v>44027</v>
      </c>
      <c r="I126" s="275">
        <v>0.33333333333333331</v>
      </c>
      <c r="J126" s="275"/>
      <c r="K126" s="275">
        <v>0.625</v>
      </c>
      <c r="L126" s="116">
        <f t="shared" si="36"/>
        <v>0.29166666666666669</v>
      </c>
      <c r="M126" s="207">
        <v>0</v>
      </c>
      <c r="N126" s="1"/>
      <c r="O126" s="59">
        <v>44150</v>
      </c>
      <c r="P126" s="45"/>
      <c r="Q126" s="45"/>
      <c r="R126" s="45"/>
      <c r="S126" s="85"/>
      <c r="T126" s="18"/>
      <c r="U126" s="103"/>
    </row>
    <row r="127" spans="1:21" x14ac:dyDescent="0.2">
      <c r="A127" s="7">
        <v>43906</v>
      </c>
      <c r="B127" s="97"/>
      <c r="C127" s="98"/>
      <c r="D127" s="98"/>
      <c r="E127" s="99">
        <f>SUM(E121:E126)</f>
        <v>1.46875</v>
      </c>
      <c r="F127" s="211">
        <f>SUM(F121:F126)</f>
        <v>1.0416666666666666E-2</v>
      </c>
      <c r="G127" s="268">
        <f>F127*(1+25%)+G120</f>
        <v>0.37760416666666674</v>
      </c>
      <c r="H127" s="7">
        <v>44028</v>
      </c>
      <c r="I127" s="275">
        <v>0.33333333333333331</v>
      </c>
      <c r="J127" s="275"/>
      <c r="K127" s="275">
        <v>0.625</v>
      </c>
      <c r="L127" s="116">
        <f t="shared" si="36"/>
        <v>0.29166666666666669</v>
      </c>
      <c r="M127" s="207">
        <v>0</v>
      </c>
      <c r="N127" s="1"/>
      <c r="O127" s="59">
        <v>44151</v>
      </c>
      <c r="P127" s="97"/>
      <c r="Q127" s="98"/>
      <c r="R127" s="98"/>
      <c r="S127" s="99">
        <f>SUM(S121:S126)</f>
        <v>1.1666666666666665</v>
      </c>
      <c r="T127" s="211">
        <v>0</v>
      </c>
      <c r="U127" s="206"/>
    </row>
    <row r="128" spans="1:21" x14ac:dyDescent="0.2">
      <c r="A128" s="7">
        <v>43907</v>
      </c>
      <c r="B128" s="221">
        <v>0.33333333333333331</v>
      </c>
      <c r="C128" s="221">
        <v>2.0833333333333332E-2</v>
      </c>
      <c r="D128" s="222">
        <v>0.66666666666666663</v>
      </c>
      <c r="E128" s="116">
        <f t="shared" ref="E128:E131" si="37">SUM(D128-B128-C128)</f>
        <v>0.3125</v>
      </c>
      <c r="F128" s="240">
        <v>2.0833333333333332E-2</v>
      </c>
      <c r="G128" s="65" t="s">
        <v>715</v>
      </c>
      <c r="H128" s="7">
        <v>44029</v>
      </c>
      <c r="I128" s="74"/>
      <c r="J128" s="150"/>
      <c r="K128" s="150"/>
      <c r="L128" s="158"/>
      <c r="M128" s="150"/>
      <c r="N128" s="276" t="s">
        <v>725</v>
      </c>
      <c r="O128" s="7">
        <v>44152</v>
      </c>
      <c r="P128" s="234">
        <v>0.41666666666666669</v>
      </c>
      <c r="Q128" s="235"/>
      <c r="R128" s="236">
        <v>0.70833333333333337</v>
      </c>
      <c r="S128" s="116">
        <f t="shared" ref="S128:S132" si="38">SUM(R128-P128-Q128)</f>
        <v>0.29166666666666669</v>
      </c>
      <c r="T128" s="43"/>
      <c r="U128" s="1"/>
    </row>
    <row r="129" spans="1:21" x14ac:dyDescent="0.2">
      <c r="A129" s="7">
        <v>43908</v>
      </c>
      <c r="B129" s="222">
        <v>0.35416666666666669</v>
      </c>
      <c r="C129" s="221">
        <v>2.0833333333333332E-2</v>
      </c>
      <c r="D129" s="221">
        <v>0.6875</v>
      </c>
      <c r="E129" s="116">
        <f t="shared" si="37"/>
        <v>0.3125</v>
      </c>
      <c r="F129" s="240">
        <v>2.0833333333333332E-2</v>
      </c>
      <c r="G129" s="266">
        <v>5.2083333333333336E-2</v>
      </c>
      <c r="H129" s="7">
        <v>44030</v>
      </c>
      <c r="I129" s="275">
        <v>0.33333333333333331</v>
      </c>
      <c r="J129" s="275"/>
      <c r="K129" s="275">
        <v>0.625</v>
      </c>
      <c r="L129" s="116">
        <f t="shared" si="36"/>
        <v>0.29166666666666669</v>
      </c>
      <c r="M129" s="207">
        <v>0</v>
      </c>
      <c r="N129" s="274"/>
      <c r="O129" s="7">
        <v>44153</v>
      </c>
      <c r="P129" s="234">
        <v>0.41666666666666669</v>
      </c>
      <c r="Q129" s="235"/>
      <c r="R129" s="236">
        <v>0.70833333333333337</v>
      </c>
      <c r="S129" s="116">
        <f t="shared" si="38"/>
        <v>0.29166666666666669</v>
      </c>
      <c r="T129" s="43"/>
      <c r="U129" s="1"/>
    </row>
    <row r="130" spans="1:21" x14ac:dyDescent="0.2">
      <c r="A130" s="7">
        <v>43909</v>
      </c>
      <c r="B130" s="221">
        <v>0.33333333333333331</v>
      </c>
      <c r="C130" s="221">
        <v>2.0833333333333332E-2</v>
      </c>
      <c r="D130" s="221">
        <v>0.6875</v>
      </c>
      <c r="E130" s="116">
        <f t="shared" si="37"/>
        <v>0.33333333333333337</v>
      </c>
      <c r="F130" s="240">
        <v>4.1666666666666664E-2</v>
      </c>
      <c r="G130" s="266">
        <v>5.2083333333333336E-2</v>
      </c>
      <c r="H130" s="7">
        <v>44031</v>
      </c>
      <c r="I130" s="45"/>
      <c r="J130" s="45"/>
      <c r="K130" s="45"/>
      <c r="L130" s="85"/>
      <c r="M130" s="18"/>
      <c r="N130" s="103"/>
      <c r="O130" s="59">
        <v>44154</v>
      </c>
      <c r="P130" s="234">
        <v>0.41666666666666669</v>
      </c>
      <c r="Q130" s="235"/>
      <c r="R130" s="236">
        <v>0.70833333333333337</v>
      </c>
      <c r="S130" s="116">
        <f t="shared" si="38"/>
        <v>0.29166666666666669</v>
      </c>
      <c r="T130" s="43"/>
      <c r="U130" s="1"/>
    </row>
    <row r="131" spans="1:21" x14ac:dyDescent="0.2">
      <c r="A131" s="7">
        <v>43910</v>
      </c>
      <c r="B131" s="221">
        <v>0.33333333333333331</v>
      </c>
      <c r="C131" s="221">
        <v>2.0833333333333332E-2</v>
      </c>
      <c r="D131" s="221">
        <v>0.6875</v>
      </c>
      <c r="E131" s="116">
        <f t="shared" si="37"/>
        <v>0.33333333333333337</v>
      </c>
      <c r="F131" s="240">
        <v>4.1666666666666664E-2</v>
      </c>
      <c r="G131" s="266">
        <v>5.2083333333333336E-2</v>
      </c>
      <c r="H131" s="7">
        <v>44032</v>
      </c>
      <c r="I131" s="97"/>
      <c r="J131" s="98"/>
      <c r="K131" s="98"/>
      <c r="L131" s="99">
        <f>SUM(L125:L130)</f>
        <v>1.1666666666666667</v>
      </c>
      <c r="M131" s="211">
        <v>0.46875</v>
      </c>
      <c r="N131" s="206"/>
      <c r="O131" s="7">
        <v>44155</v>
      </c>
      <c r="P131" s="234">
        <v>0.41666666666666669</v>
      </c>
      <c r="Q131" s="235"/>
      <c r="R131" s="236">
        <v>0.70833333333333337</v>
      </c>
      <c r="S131" s="116">
        <f t="shared" si="38"/>
        <v>0.29166666666666669</v>
      </c>
      <c r="T131" s="43"/>
      <c r="U131" s="1" t="s">
        <v>204</v>
      </c>
    </row>
    <row r="132" spans="1:21" x14ac:dyDescent="0.2">
      <c r="A132" s="7">
        <v>43911</v>
      </c>
      <c r="B132" s="222">
        <v>0.35416666666666669</v>
      </c>
      <c r="C132" s="222">
        <v>2.0833333333333332E-2</v>
      </c>
      <c r="D132" s="221">
        <v>0.6875</v>
      </c>
      <c r="E132" s="116">
        <f t="shared" ref="E132" si="39">SUM(D132-B132-C132)</f>
        <v>0.3125</v>
      </c>
      <c r="F132" s="240">
        <v>2.0833333333333332E-2</v>
      </c>
      <c r="G132" s="65" t="s">
        <v>715</v>
      </c>
      <c r="H132" s="7">
        <v>44033</v>
      </c>
      <c r="I132" s="214">
        <v>0.25</v>
      </c>
      <c r="J132" s="214"/>
      <c r="K132" s="214">
        <v>0.54166666666666663</v>
      </c>
      <c r="L132" s="116">
        <f t="shared" ref="L132:L136" si="40">SUM(K132-I132-J132)</f>
        <v>0.29166666666666663</v>
      </c>
      <c r="M132" s="207">
        <v>0</v>
      </c>
      <c r="N132" s="1"/>
      <c r="O132" s="59">
        <v>44156</v>
      </c>
      <c r="P132" s="234">
        <v>0.41666666666666669</v>
      </c>
      <c r="Q132" s="235"/>
      <c r="R132" s="236">
        <v>0.70833333333333337</v>
      </c>
      <c r="S132" s="116">
        <f t="shared" si="38"/>
        <v>0.29166666666666669</v>
      </c>
      <c r="T132" s="43"/>
      <c r="U132" s="1"/>
    </row>
    <row r="133" spans="1:21" x14ac:dyDescent="0.2">
      <c r="A133" s="7">
        <v>43912</v>
      </c>
      <c r="B133" s="45"/>
      <c r="C133" s="45"/>
      <c r="D133" s="45"/>
      <c r="E133" s="85"/>
      <c r="F133" s="18"/>
      <c r="G133" s="270">
        <v>0.52083333333333337</v>
      </c>
      <c r="H133" s="7">
        <v>44034</v>
      </c>
      <c r="I133" s="214">
        <v>0.25</v>
      </c>
      <c r="J133" s="214"/>
      <c r="K133" s="214">
        <v>0.54166666666666663</v>
      </c>
      <c r="L133" s="116">
        <f t="shared" si="40"/>
        <v>0.29166666666666663</v>
      </c>
      <c r="M133" s="207">
        <v>0</v>
      </c>
      <c r="N133" s="1"/>
      <c r="O133" s="59">
        <v>44157</v>
      </c>
      <c r="P133" s="45"/>
      <c r="Q133" s="45"/>
      <c r="R133" s="45"/>
      <c r="S133" s="85"/>
      <c r="T133" s="18"/>
      <c r="U133" s="103"/>
    </row>
    <row r="134" spans="1:21" x14ac:dyDescent="0.2">
      <c r="A134" s="7">
        <v>43913</v>
      </c>
      <c r="B134" s="97"/>
      <c r="C134" s="98"/>
      <c r="D134" s="98"/>
      <c r="E134" s="99">
        <f>SUM(E128:E133)</f>
        <v>1.6041666666666667</v>
      </c>
      <c r="F134" s="211">
        <f>SUM(F128:F133)</f>
        <v>0.14583333333333334</v>
      </c>
      <c r="G134" s="268">
        <f>F134*(1+25%)+G127</f>
        <v>0.55989583333333348</v>
      </c>
      <c r="H134" s="7">
        <v>44035</v>
      </c>
      <c r="I134" s="214">
        <v>0.25</v>
      </c>
      <c r="J134" s="214"/>
      <c r="K134" s="214">
        <v>0.54166666666666663</v>
      </c>
      <c r="L134" s="116">
        <f t="shared" si="40"/>
        <v>0.29166666666666663</v>
      </c>
      <c r="M134" s="207">
        <v>0</v>
      </c>
      <c r="N134" s="1"/>
      <c r="O134" s="59">
        <v>44158</v>
      </c>
      <c r="P134" s="97"/>
      <c r="Q134" s="98"/>
      <c r="R134" s="98"/>
      <c r="S134" s="99">
        <f>SUM(S128:S133)</f>
        <v>1.4583333333333335</v>
      </c>
      <c r="T134" s="211">
        <v>0</v>
      </c>
      <c r="U134" s="206"/>
    </row>
    <row r="135" spans="1:21" x14ac:dyDescent="0.2">
      <c r="A135" s="7">
        <v>43914</v>
      </c>
      <c r="B135" s="222">
        <v>0.35416666666666669</v>
      </c>
      <c r="C135" s="222">
        <v>2.0833333333333332E-2</v>
      </c>
      <c r="D135" s="221">
        <v>0.6875</v>
      </c>
      <c r="E135" s="116">
        <f t="shared" ref="E135:E139" si="41">SUM(D135-B135-C135)</f>
        <v>0.3125</v>
      </c>
      <c r="F135" s="240">
        <v>2.0833333333333332E-2</v>
      </c>
      <c r="G135" s="266">
        <v>5.2083333333333336E-2</v>
      </c>
      <c r="H135" s="7">
        <v>44036</v>
      </c>
      <c r="I135" s="214">
        <v>0.25</v>
      </c>
      <c r="J135" s="214"/>
      <c r="K135" s="214">
        <v>0.54166666666666663</v>
      </c>
      <c r="L135" s="116">
        <f t="shared" si="40"/>
        <v>0.29166666666666663</v>
      </c>
      <c r="M135" s="207">
        <v>0</v>
      </c>
      <c r="N135" s="1"/>
      <c r="O135" s="7">
        <v>44159</v>
      </c>
      <c r="P135" s="242">
        <v>0.20833333333333334</v>
      </c>
      <c r="Q135" s="190"/>
      <c r="R135" s="243">
        <v>0.5</v>
      </c>
      <c r="S135" s="116">
        <f t="shared" ref="S135:S139" si="42">SUM(R135-P135-Q135)</f>
        <v>0.29166666666666663</v>
      </c>
      <c r="T135" s="43"/>
      <c r="U135" s="1"/>
    </row>
    <row r="136" spans="1:21" x14ac:dyDescent="0.2">
      <c r="A136" s="7">
        <v>43915</v>
      </c>
      <c r="B136" s="221">
        <v>0.33333333333333331</v>
      </c>
      <c r="C136" s="221">
        <v>2.0833333333333332E-2</v>
      </c>
      <c r="D136" s="267">
        <v>0.625</v>
      </c>
      <c r="E136" s="116">
        <f t="shared" si="41"/>
        <v>0.27083333333333337</v>
      </c>
      <c r="F136" s="269">
        <v>2.0833333333333332E-2</v>
      </c>
      <c r="G136" s="65" t="s">
        <v>713</v>
      </c>
      <c r="H136" s="7">
        <v>44037</v>
      </c>
      <c r="I136" s="214">
        <v>0.25</v>
      </c>
      <c r="J136" s="214"/>
      <c r="K136" s="214">
        <v>0.54166666666666663</v>
      </c>
      <c r="L136" s="116">
        <f t="shared" si="40"/>
        <v>0.29166666666666663</v>
      </c>
      <c r="M136" s="207">
        <v>0</v>
      </c>
      <c r="N136" s="1"/>
      <c r="O136" s="7">
        <v>44160</v>
      </c>
      <c r="P136" s="242">
        <v>0.20833333333333334</v>
      </c>
      <c r="Q136" s="190"/>
      <c r="R136" s="243">
        <v>0.5</v>
      </c>
      <c r="S136" s="116">
        <f t="shared" si="42"/>
        <v>0.29166666666666663</v>
      </c>
      <c r="T136" s="43"/>
      <c r="U136" s="1"/>
    </row>
    <row r="137" spans="1:21" x14ac:dyDescent="0.2">
      <c r="A137" s="7">
        <v>43916</v>
      </c>
      <c r="B137" s="221">
        <v>0.33333333333333331</v>
      </c>
      <c r="C137" s="221">
        <v>2.0833333333333332E-2</v>
      </c>
      <c r="D137" s="222">
        <v>0.66666666666666663</v>
      </c>
      <c r="E137" s="116">
        <f t="shared" si="41"/>
        <v>0.3125</v>
      </c>
      <c r="F137" s="240">
        <v>2.0833333333333332E-2</v>
      </c>
      <c r="G137" s="1"/>
      <c r="H137" s="7">
        <v>44038</v>
      </c>
      <c r="I137" s="45"/>
      <c r="J137" s="45"/>
      <c r="K137" s="45"/>
      <c r="L137" s="85"/>
      <c r="M137" s="18"/>
      <c r="N137" s="103"/>
      <c r="O137" s="59">
        <v>44161</v>
      </c>
      <c r="P137" s="242">
        <v>0.20833333333333334</v>
      </c>
      <c r="Q137" s="190"/>
      <c r="R137" s="243">
        <v>0.5</v>
      </c>
      <c r="S137" s="116">
        <f t="shared" si="42"/>
        <v>0.29166666666666663</v>
      </c>
      <c r="T137" s="43"/>
      <c r="U137" s="1"/>
    </row>
    <row r="138" spans="1:21" x14ac:dyDescent="0.2">
      <c r="A138" s="7">
        <v>43917</v>
      </c>
      <c r="B138" s="221">
        <v>0.33333333333333331</v>
      </c>
      <c r="C138" s="221">
        <v>2.0833333333333332E-2</v>
      </c>
      <c r="D138" s="221">
        <v>0.6875</v>
      </c>
      <c r="E138" s="116">
        <f t="shared" si="41"/>
        <v>0.33333333333333337</v>
      </c>
      <c r="F138" s="240">
        <v>4.1666666666666664E-2</v>
      </c>
      <c r="G138" s="266">
        <v>5.2083333333333336E-2</v>
      </c>
      <c r="H138" s="7">
        <v>44039</v>
      </c>
      <c r="I138" s="97"/>
      <c r="J138" s="98"/>
      <c r="K138" s="98"/>
      <c r="L138" s="99">
        <f>SUM(L132:L137)</f>
        <v>1.458333333333333</v>
      </c>
      <c r="M138" s="211">
        <v>0.46875</v>
      </c>
      <c r="N138" s="206"/>
      <c r="O138" s="7">
        <v>44162</v>
      </c>
      <c r="P138" s="242">
        <v>0.20833333333333334</v>
      </c>
      <c r="Q138" s="190"/>
      <c r="R138" s="243">
        <v>0.5</v>
      </c>
      <c r="S138" s="116">
        <f t="shared" si="42"/>
        <v>0.29166666666666663</v>
      </c>
      <c r="T138" s="43"/>
      <c r="U138" s="1"/>
    </row>
    <row r="139" spans="1:21" x14ac:dyDescent="0.2">
      <c r="A139" s="7">
        <v>43918</v>
      </c>
      <c r="B139" s="221">
        <v>0.33333333333333331</v>
      </c>
      <c r="C139" s="221">
        <v>2.0833333333333332E-2</v>
      </c>
      <c r="D139" s="221">
        <v>0.6875</v>
      </c>
      <c r="E139" s="116">
        <f t="shared" si="41"/>
        <v>0.33333333333333337</v>
      </c>
      <c r="F139" s="240">
        <v>4.1666666666666664E-2</v>
      </c>
      <c r="G139" s="266">
        <v>5.2083333333333336E-2</v>
      </c>
      <c r="H139" s="7">
        <v>44040</v>
      </c>
      <c r="I139" s="275">
        <v>0.33333333333333331</v>
      </c>
      <c r="J139" s="275"/>
      <c r="K139" s="275">
        <v>0.60416666666666663</v>
      </c>
      <c r="L139" s="116">
        <f t="shared" ref="L139:L141" si="43">SUM(K139-I139-J139)</f>
        <v>0.27083333333333331</v>
      </c>
      <c r="M139" s="254">
        <v>2.0833333333333332E-2</v>
      </c>
      <c r="N139" s="1"/>
      <c r="O139" s="59">
        <v>44163</v>
      </c>
      <c r="P139" s="242">
        <v>0.20833333333333334</v>
      </c>
      <c r="Q139" s="190"/>
      <c r="R139" s="243">
        <v>0.5</v>
      </c>
      <c r="S139" s="116">
        <f t="shared" si="42"/>
        <v>0.29166666666666663</v>
      </c>
      <c r="T139" s="43"/>
      <c r="U139" s="1"/>
    </row>
    <row r="140" spans="1:21" x14ac:dyDescent="0.2">
      <c r="A140" s="7">
        <v>43919</v>
      </c>
      <c r="B140" s="45"/>
      <c r="C140" s="45"/>
      <c r="D140" s="45"/>
      <c r="E140" s="85"/>
      <c r="F140" s="18"/>
      <c r="G140" s="103"/>
      <c r="H140" s="7">
        <v>44041</v>
      </c>
      <c r="I140" s="275">
        <v>0.34722222222222221</v>
      </c>
      <c r="J140" s="275"/>
      <c r="K140" s="275">
        <v>0.625</v>
      </c>
      <c r="L140" s="116">
        <f t="shared" si="43"/>
        <v>0.27777777777777779</v>
      </c>
      <c r="M140" s="254">
        <v>1.3888888888888888E-2</v>
      </c>
      <c r="N140" s="1"/>
      <c r="O140" s="59">
        <v>44164</v>
      </c>
      <c r="P140" s="45"/>
      <c r="Q140" s="45"/>
      <c r="R140" s="45"/>
      <c r="S140" s="85"/>
      <c r="T140" s="18"/>
      <c r="U140" s="103"/>
    </row>
    <row r="141" spans="1:21" x14ac:dyDescent="0.2">
      <c r="A141" s="7">
        <v>43920</v>
      </c>
      <c r="B141" s="97"/>
      <c r="C141" s="98"/>
      <c r="D141" s="98"/>
      <c r="E141" s="99">
        <f>SUM(E135:E140)</f>
        <v>1.5625</v>
      </c>
      <c r="F141" s="211">
        <v>0.10416666666666667</v>
      </c>
      <c r="G141" s="268">
        <f>F141*(1+25%)+G134</f>
        <v>0.69010416666666685</v>
      </c>
      <c r="H141" s="7">
        <v>44042</v>
      </c>
      <c r="I141" s="275">
        <v>0.33333333333333331</v>
      </c>
      <c r="J141" s="275"/>
      <c r="K141" s="275">
        <v>0.5625</v>
      </c>
      <c r="L141" s="116">
        <f t="shared" si="43"/>
        <v>0.22916666666666669</v>
      </c>
      <c r="M141" s="254">
        <v>6.25E-2</v>
      </c>
      <c r="N141" s="1"/>
      <c r="O141" s="7"/>
      <c r="P141" s="97"/>
      <c r="Q141" s="98"/>
      <c r="R141" s="98"/>
      <c r="S141" s="99">
        <f>SUM(S135:S140)</f>
        <v>1.458333333333333</v>
      </c>
      <c r="T141" s="211">
        <v>0</v>
      </c>
      <c r="U141" s="206"/>
    </row>
    <row r="142" spans="1:21" x14ac:dyDescent="0.2">
      <c r="A142" s="7"/>
      <c r="B142" s="8"/>
      <c r="C142" s="8"/>
      <c r="D142" s="8"/>
      <c r="E142" s="85"/>
      <c r="F142" s="43"/>
      <c r="G142" s="1"/>
      <c r="H142" s="7"/>
      <c r="I142" s="8"/>
      <c r="J142" s="8"/>
      <c r="K142" s="8"/>
      <c r="L142" s="85"/>
      <c r="M142" s="43"/>
      <c r="N142" s="1"/>
      <c r="O142" s="7"/>
      <c r="P142" s="8"/>
      <c r="Q142" s="8"/>
      <c r="R142" s="8"/>
      <c r="S142" s="85"/>
      <c r="T142" s="43"/>
      <c r="U142" s="1"/>
    </row>
    <row r="143" spans="1:21" x14ac:dyDescent="0.2">
      <c r="A143" s="7"/>
      <c r="B143" s="8"/>
      <c r="C143" s="8"/>
      <c r="D143" s="8"/>
      <c r="E143" s="85"/>
      <c r="F143" s="43"/>
      <c r="G143" s="1"/>
      <c r="H143" s="7"/>
      <c r="I143" s="8"/>
      <c r="J143" s="8"/>
      <c r="K143" s="8"/>
      <c r="L143" s="85"/>
      <c r="M143" s="43"/>
      <c r="N143" s="1"/>
      <c r="O143" s="7"/>
      <c r="P143" s="8"/>
      <c r="Q143" s="8"/>
      <c r="R143" s="8"/>
      <c r="S143" s="85"/>
      <c r="T143" s="43"/>
      <c r="U143" s="1"/>
    </row>
    <row r="144" spans="1:21" x14ac:dyDescent="0.2">
      <c r="A144" s="7"/>
      <c r="B144" s="8"/>
      <c r="C144" s="8"/>
      <c r="D144" s="8"/>
      <c r="E144" s="85"/>
      <c r="F144" s="43"/>
      <c r="G144" s="1"/>
      <c r="H144" s="7"/>
      <c r="I144" s="8"/>
      <c r="J144" s="8"/>
      <c r="K144" s="8"/>
      <c r="L144" s="85"/>
      <c r="M144" s="43"/>
      <c r="N144" s="1"/>
      <c r="O144" s="7"/>
      <c r="P144" s="8"/>
      <c r="Q144" s="8"/>
      <c r="R144" s="8"/>
      <c r="S144" s="85"/>
      <c r="T144" s="43"/>
      <c r="U144" s="1"/>
    </row>
    <row r="145" spans="1:21" x14ac:dyDescent="0.2">
      <c r="A145" s="7"/>
      <c r="B145" s="8"/>
      <c r="C145" s="8"/>
      <c r="D145" s="8"/>
      <c r="E145" s="85"/>
      <c r="F145" s="43"/>
      <c r="G145" s="1"/>
      <c r="H145" s="7"/>
      <c r="I145" s="8"/>
      <c r="J145" s="8"/>
      <c r="K145" s="8"/>
      <c r="L145" s="85"/>
      <c r="M145" s="43"/>
      <c r="N145" s="1"/>
      <c r="O145" s="7"/>
      <c r="P145" s="8"/>
      <c r="Q145" s="8"/>
      <c r="R145" s="8"/>
      <c r="S145" s="85"/>
      <c r="T145" s="43"/>
      <c r="U145" s="1"/>
    </row>
    <row r="146" spans="1:21" x14ac:dyDescent="0.2">
      <c r="A146" s="7"/>
      <c r="B146" s="8"/>
      <c r="C146" s="8"/>
      <c r="D146" s="8"/>
      <c r="E146" s="85"/>
      <c r="F146" s="43"/>
      <c r="G146" s="1"/>
      <c r="H146" s="7"/>
      <c r="I146" s="8"/>
      <c r="J146" s="8"/>
      <c r="K146" s="8"/>
      <c r="L146" s="85"/>
      <c r="M146" s="43"/>
      <c r="N146" s="1"/>
      <c r="O146" s="7"/>
      <c r="P146" s="8"/>
      <c r="Q146" s="8"/>
      <c r="R146" s="8"/>
      <c r="S146" s="85"/>
      <c r="T146" s="43"/>
      <c r="U146" s="1"/>
    </row>
    <row r="147" spans="1:21" x14ac:dyDescent="0.2">
      <c r="A147" s="7"/>
      <c r="B147" s="8"/>
      <c r="C147" s="8"/>
      <c r="D147" s="8"/>
      <c r="E147" s="85"/>
      <c r="F147" s="43"/>
      <c r="G147" s="1"/>
      <c r="H147" s="7"/>
      <c r="I147" s="8"/>
      <c r="J147" s="8"/>
      <c r="K147" s="8"/>
      <c r="L147" s="85"/>
      <c r="M147" s="43"/>
      <c r="N147" s="1"/>
      <c r="O147" s="7"/>
      <c r="P147" s="8"/>
      <c r="Q147" s="8"/>
      <c r="R147" s="8"/>
      <c r="S147" s="85"/>
      <c r="T147" s="43"/>
      <c r="U147" s="1"/>
    </row>
    <row r="148" spans="1:21" x14ac:dyDescent="0.2">
      <c r="A148" s="7"/>
      <c r="B148" s="8"/>
      <c r="C148" s="8"/>
      <c r="D148" s="8"/>
      <c r="E148" s="85"/>
      <c r="F148" s="43"/>
      <c r="G148" s="1"/>
      <c r="H148" s="7"/>
      <c r="I148" s="8"/>
      <c r="J148" s="8"/>
      <c r="K148" s="8"/>
      <c r="L148" s="85"/>
      <c r="M148" s="43"/>
      <c r="N148" s="1"/>
      <c r="O148" s="7"/>
      <c r="P148" s="8"/>
      <c r="Q148" s="8"/>
      <c r="R148" s="8"/>
      <c r="S148" s="85"/>
      <c r="T148" s="43"/>
      <c r="U148" s="1"/>
    </row>
    <row r="149" spans="1:21" x14ac:dyDescent="0.2">
      <c r="A149" s="7"/>
      <c r="B149" s="8"/>
      <c r="C149" s="8"/>
      <c r="D149" s="8"/>
      <c r="E149" s="85"/>
      <c r="F149" s="43"/>
      <c r="G149" s="1"/>
      <c r="H149" s="7"/>
      <c r="I149" s="8"/>
      <c r="J149" s="8"/>
      <c r="K149" s="8"/>
      <c r="L149" s="85"/>
      <c r="M149" s="43"/>
      <c r="N149" s="1"/>
      <c r="O149" s="7"/>
      <c r="P149" s="8"/>
      <c r="Q149" s="8"/>
      <c r="R149" s="8"/>
      <c r="S149" s="85"/>
      <c r="T149" s="43"/>
      <c r="U149" s="1"/>
    </row>
    <row r="150" spans="1:21" x14ac:dyDescent="0.2">
      <c r="A150" s="7"/>
      <c r="B150" s="8"/>
      <c r="C150" s="8"/>
      <c r="D150" s="8"/>
      <c r="E150" s="85"/>
      <c r="F150" s="43"/>
      <c r="G150" s="1"/>
      <c r="H150" s="7"/>
      <c r="I150" s="8"/>
      <c r="J150" s="8"/>
      <c r="K150" s="8"/>
      <c r="L150" s="85"/>
      <c r="M150" s="43"/>
      <c r="N150" s="1"/>
      <c r="O150" s="7"/>
      <c r="P150" s="8"/>
      <c r="Q150" s="8"/>
      <c r="R150" s="8"/>
      <c r="S150" s="85"/>
      <c r="T150" s="43"/>
      <c r="U150" s="1"/>
    </row>
    <row r="151" spans="1:21" x14ac:dyDescent="0.2">
      <c r="A151" s="7"/>
      <c r="B151" s="8"/>
      <c r="C151" s="8"/>
      <c r="D151" s="8"/>
      <c r="E151" s="85"/>
      <c r="F151" s="43"/>
      <c r="G151" s="1"/>
      <c r="H151" s="7"/>
      <c r="I151" s="8"/>
      <c r="J151" s="8"/>
      <c r="K151" s="8"/>
      <c r="L151" s="85"/>
      <c r="M151" s="43"/>
      <c r="N151" s="1"/>
      <c r="O151" s="7"/>
      <c r="P151" s="8"/>
      <c r="Q151" s="8"/>
      <c r="R151" s="8"/>
      <c r="S151" s="85"/>
      <c r="T151" s="43"/>
      <c r="U151" s="1"/>
    </row>
    <row r="152" spans="1:21" x14ac:dyDescent="0.2">
      <c r="A152" s="7"/>
      <c r="B152" s="8"/>
      <c r="C152" s="8"/>
      <c r="D152" s="8"/>
      <c r="E152" s="85"/>
      <c r="F152" s="43"/>
      <c r="G152" s="1"/>
      <c r="H152" s="7"/>
      <c r="I152" s="8"/>
      <c r="J152" s="8"/>
      <c r="K152" s="8"/>
      <c r="L152" s="85"/>
      <c r="M152" s="43"/>
      <c r="N152" s="1"/>
      <c r="O152" s="7"/>
      <c r="P152" s="8"/>
      <c r="Q152" s="8"/>
      <c r="R152" s="8"/>
      <c r="S152" s="85"/>
      <c r="T152" s="43"/>
      <c r="U152" s="1"/>
    </row>
    <row r="153" spans="1:21" x14ac:dyDescent="0.2">
      <c r="A153" s="7"/>
      <c r="B153" s="8"/>
      <c r="C153" s="8"/>
      <c r="D153" s="8"/>
      <c r="E153" s="85"/>
      <c r="F153" s="43"/>
      <c r="G153" s="1"/>
      <c r="H153" s="7"/>
      <c r="I153" s="8"/>
      <c r="J153" s="8"/>
      <c r="K153" s="8"/>
      <c r="L153" s="85"/>
      <c r="M153" s="43"/>
      <c r="N153" s="1"/>
      <c r="O153" s="7"/>
      <c r="P153" s="8"/>
      <c r="Q153" s="8"/>
      <c r="R153" s="8"/>
      <c r="S153" s="85"/>
      <c r="T153" s="43"/>
      <c r="U153" s="1"/>
    </row>
    <row r="154" spans="1:21" x14ac:dyDescent="0.2">
      <c r="A154" s="7"/>
      <c r="B154" s="8"/>
      <c r="C154" s="8"/>
      <c r="D154" s="8"/>
      <c r="E154" s="85"/>
      <c r="F154" s="43"/>
      <c r="G154" s="1"/>
      <c r="H154" s="7"/>
      <c r="I154" s="8"/>
      <c r="J154" s="8"/>
      <c r="K154" s="8"/>
      <c r="L154" s="85"/>
      <c r="M154" s="43"/>
      <c r="N154" s="1"/>
      <c r="O154" s="7"/>
      <c r="P154" s="8"/>
      <c r="Q154" s="8"/>
      <c r="R154" s="8"/>
      <c r="S154" s="85"/>
      <c r="T154" s="43"/>
      <c r="U154" s="1"/>
    </row>
    <row r="155" spans="1:21" x14ac:dyDescent="0.2">
      <c r="A155" s="7"/>
      <c r="B155" s="8"/>
      <c r="C155" s="8"/>
      <c r="D155" s="8"/>
      <c r="E155" s="85"/>
      <c r="F155" s="44"/>
      <c r="G155" s="29"/>
      <c r="H155" s="7"/>
      <c r="I155" s="8"/>
      <c r="J155" s="8"/>
      <c r="K155" s="8"/>
      <c r="L155" s="85"/>
      <c r="M155" s="44"/>
      <c r="N155" s="29"/>
      <c r="O155" s="7"/>
      <c r="P155" s="8"/>
      <c r="Q155" s="8"/>
      <c r="R155" s="8"/>
      <c r="S155" s="85"/>
      <c r="T155" s="44"/>
      <c r="U155" s="29"/>
    </row>
    <row r="156" spans="1:21" x14ac:dyDescent="0.2">
      <c r="A156" s="7"/>
      <c r="B156" s="8"/>
      <c r="C156" s="8"/>
      <c r="D156" s="8"/>
      <c r="E156" s="85"/>
      <c r="F156" s="43"/>
      <c r="G156" s="1"/>
      <c r="H156" s="7"/>
      <c r="I156" s="8"/>
      <c r="J156" s="8"/>
      <c r="K156" s="8"/>
      <c r="L156" s="85"/>
      <c r="M156" s="43"/>
      <c r="N156" s="1"/>
      <c r="O156" s="7"/>
      <c r="P156" s="8"/>
      <c r="Q156" s="8"/>
      <c r="R156" s="8"/>
      <c r="S156" s="85"/>
      <c r="T156" s="43"/>
      <c r="U156" s="1"/>
    </row>
    <row r="157" spans="1:21" x14ac:dyDescent="0.2">
      <c r="A157" s="7"/>
      <c r="B157" s="8"/>
      <c r="C157" s="8"/>
      <c r="D157" s="8"/>
      <c r="E157" s="85"/>
      <c r="F157" s="43"/>
      <c r="G157" s="1"/>
      <c r="H157" s="7"/>
      <c r="I157" s="8"/>
      <c r="J157" s="8"/>
      <c r="K157" s="8"/>
      <c r="L157" s="85"/>
      <c r="M157" s="43"/>
      <c r="N157" s="1"/>
      <c r="O157" s="7"/>
      <c r="P157" s="8"/>
      <c r="Q157" s="8"/>
      <c r="R157" s="8"/>
      <c r="S157" s="85"/>
      <c r="T157" s="43"/>
      <c r="U157" s="1"/>
    </row>
    <row r="158" spans="1:21" x14ac:dyDescent="0.2">
      <c r="A158" s="7"/>
      <c r="B158" s="8"/>
      <c r="C158" s="8"/>
      <c r="D158" s="8"/>
      <c r="E158" s="85"/>
      <c r="F158" s="43"/>
      <c r="G158" s="1"/>
      <c r="H158" s="7"/>
      <c r="I158" s="8"/>
      <c r="J158" s="8"/>
      <c r="K158" s="8"/>
      <c r="L158" s="85"/>
      <c r="M158" s="43"/>
      <c r="N158" s="1"/>
      <c r="O158" s="7"/>
      <c r="P158" s="8"/>
      <c r="Q158" s="8"/>
      <c r="R158" s="8"/>
      <c r="S158" s="85"/>
      <c r="T158" s="43"/>
      <c r="U158" s="1"/>
    </row>
    <row r="159" spans="1:21" x14ac:dyDescent="0.2">
      <c r="A159" s="7"/>
      <c r="B159" s="8"/>
      <c r="C159" s="8"/>
      <c r="D159" s="8"/>
      <c r="E159" s="85"/>
      <c r="F159" s="43"/>
      <c r="G159" s="1"/>
      <c r="H159" s="7"/>
      <c r="I159" s="8"/>
      <c r="J159" s="8"/>
      <c r="K159" s="8"/>
      <c r="L159" s="85"/>
      <c r="M159" s="43"/>
      <c r="N159" s="1"/>
      <c r="O159" s="7"/>
      <c r="P159" s="8"/>
      <c r="Q159" s="8"/>
      <c r="R159" s="8"/>
      <c r="S159" s="85"/>
      <c r="T159" s="43"/>
      <c r="U159" s="1"/>
    </row>
    <row r="160" spans="1:21" x14ac:dyDescent="0.2">
      <c r="A160" s="7"/>
      <c r="B160" s="8"/>
      <c r="C160" s="8"/>
      <c r="D160" s="8"/>
      <c r="E160" s="85"/>
      <c r="F160" s="43"/>
      <c r="G160" s="1"/>
      <c r="H160" s="7"/>
      <c r="I160" s="8"/>
      <c r="J160" s="8"/>
      <c r="K160" s="8"/>
      <c r="L160" s="85"/>
      <c r="M160" s="43"/>
      <c r="N160" s="1"/>
      <c r="O160" s="7"/>
      <c r="P160" s="8"/>
      <c r="Q160" s="8"/>
      <c r="R160" s="8"/>
      <c r="S160" s="85"/>
      <c r="T160" s="43"/>
      <c r="U160" s="1"/>
    </row>
    <row r="161" spans="1:21" x14ac:dyDescent="0.2">
      <c r="A161" s="7"/>
      <c r="B161" s="8"/>
      <c r="C161" s="8"/>
      <c r="D161" s="8"/>
      <c r="E161" s="85"/>
      <c r="F161" s="43"/>
      <c r="G161" s="1"/>
      <c r="H161" s="7"/>
      <c r="I161" s="8"/>
      <c r="J161" s="8"/>
      <c r="K161" s="8"/>
      <c r="L161" s="85"/>
      <c r="M161" s="43"/>
      <c r="N161" s="1"/>
      <c r="O161" s="7"/>
      <c r="P161" s="8"/>
      <c r="Q161" s="8"/>
      <c r="R161" s="8"/>
      <c r="S161" s="85"/>
      <c r="T161" s="43"/>
      <c r="U161" s="1"/>
    </row>
    <row r="162" spans="1:21" ht="13.5" thickBot="1" x14ac:dyDescent="0.25">
      <c r="A162" s="7"/>
      <c r="B162" s="8"/>
      <c r="C162" s="8"/>
      <c r="D162" s="8"/>
      <c r="E162" s="85"/>
      <c r="F162" s="43"/>
      <c r="G162" s="1"/>
      <c r="H162" s="7"/>
      <c r="I162" s="8"/>
      <c r="J162" s="8"/>
      <c r="K162" s="8"/>
      <c r="L162" s="85"/>
      <c r="M162" s="43"/>
      <c r="N162" s="1"/>
      <c r="O162" s="7"/>
      <c r="P162" s="8"/>
      <c r="Q162" s="8"/>
      <c r="R162" s="8"/>
      <c r="S162" s="85"/>
      <c r="T162" s="43"/>
      <c r="U162" s="1"/>
    </row>
    <row r="163" spans="1:21" ht="13.5" thickBot="1" x14ac:dyDescent="0.25">
      <c r="A163" s="17" t="s">
        <v>46</v>
      </c>
      <c r="B163" s="15" t="s">
        <v>47</v>
      </c>
      <c r="C163" s="15"/>
      <c r="D163" s="15"/>
      <c r="E163" s="15"/>
      <c r="F163" s="53" t="s">
        <v>116</v>
      </c>
      <c r="G163" s="16" t="s">
        <v>70</v>
      </c>
      <c r="H163" s="17" t="s">
        <v>46</v>
      </c>
      <c r="I163" s="15" t="s">
        <v>47</v>
      </c>
      <c r="J163" s="15"/>
      <c r="K163" s="15"/>
      <c r="L163" s="15"/>
      <c r="M163" s="53" t="s">
        <v>120</v>
      </c>
      <c r="N163" s="16" t="s">
        <v>70</v>
      </c>
      <c r="O163" s="17" t="s">
        <v>46</v>
      </c>
      <c r="P163" s="15" t="s">
        <v>47</v>
      </c>
      <c r="Q163" s="15"/>
      <c r="R163" s="15"/>
      <c r="S163" s="15"/>
      <c r="T163" s="53" t="s">
        <v>124</v>
      </c>
      <c r="U163" s="16" t="s">
        <v>70</v>
      </c>
    </row>
    <row r="164" spans="1:21" x14ac:dyDescent="0.2">
      <c r="A164" s="3" t="s">
        <v>18</v>
      </c>
      <c r="B164" s="4" t="s">
        <v>19</v>
      </c>
      <c r="C164" s="4" t="s">
        <v>21</v>
      </c>
      <c r="D164" s="4" t="s">
        <v>20</v>
      </c>
      <c r="E164" s="5" t="s">
        <v>43</v>
      </c>
      <c r="F164" s="5" t="s">
        <v>22</v>
      </c>
      <c r="G164" s="6" t="s">
        <v>30</v>
      </c>
      <c r="H164" s="3" t="s">
        <v>18</v>
      </c>
      <c r="I164" s="4" t="s">
        <v>19</v>
      </c>
      <c r="J164" s="4" t="s">
        <v>21</v>
      </c>
      <c r="K164" s="4" t="s">
        <v>20</v>
      </c>
      <c r="L164" s="5" t="s">
        <v>43</v>
      </c>
      <c r="M164" s="5" t="s">
        <v>22</v>
      </c>
      <c r="N164" s="6" t="s">
        <v>30</v>
      </c>
      <c r="O164" s="3" t="s">
        <v>18</v>
      </c>
      <c r="P164" s="4" t="s">
        <v>19</v>
      </c>
      <c r="Q164" s="4" t="s">
        <v>21</v>
      </c>
      <c r="R164" s="4" t="s">
        <v>20</v>
      </c>
      <c r="S164" s="5" t="s">
        <v>43</v>
      </c>
      <c r="T164" s="5" t="s">
        <v>22</v>
      </c>
      <c r="U164" s="6" t="s">
        <v>30</v>
      </c>
    </row>
    <row r="165" spans="1:21" x14ac:dyDescent="0.2">
      <c r="A165" s="7">
        <v>43921</v>
      </c>
      <c r="B165" s="75"/>
      <c r="C165" s="75"/>
      <c r="D165" s="75"/>
      <c r="E165" s="138"/>
      <c r="F165" s="76"/>
      <c r="G165" s="202" t="s">
        <v>678</v>
      </c>
      <c r="H165" s="7">
        <v>44043</v>
      </c>
      <c r="I165" s="275">
        <v>0.33333333333333331</v>
      </c>
      <c r="J165" s="275"/>
      <c r="K165" s="275">
        <v>0.625</v>
      </c>
      <c r="L165" s="116">
        <f t="shared" ref="L165:L166" si="44">SUM(K165-I165-J165)</f>
        <v>0.29166666666666669</v>
      </c>
      <c r="M165" s="207">
        <v>0</v>
      </c>
      <c r="N165" s="1"/>
      <c r="O165" s="59">
        <v>44165</v>
      </c>
      <c r="P165" s="97"/>
      <c r="Q165" s="98"/>
      <c r="R165" s="98"/>
      <c r="S165" s="99"/>
      <c r="T165" s="211"/>
      <c r="U165" s="206"/>
    </row>
    <row r="166" spans="1:21" x14ac:dyDescent="0.2">
      <c r="A166" s="7">
        <v>43922</v>
      </c>
      <c r="B166" s="221">
        <v>0.33333333333333331</v>
      </c>
      <c r="C166" s="221">
        <v>2.0833333333333332E-2</v>
      </c>
      <c r="D166" s="221">
        <v>0.6875</v>
      </c>
      <c r="E166" s="116">
        <f t="shared" ref="E166:E167" si="45">SUM(D166-B166-C166)</f>
        <v>0.33333333333333337</v>
      </c>
      <c r="F166" s="240">
        <v>4.1666666666666664E-2</v>
      </c>
      <c r="G166" s="1"/>
      <c r="H166" s="7">
        <v>44044</v>
      </c>
      <c r="I166" s="275">
        <v>0.33333333333333331</v>
      </c>
      <c r="J166" s="275"/>
      <c r="K166" s="275">
        <v>0.625</v>
      </c>
      <c r="L166" s="116">
        <f t="shared" si="44"/>
        <v>0.29166666666666669</v>
      </c>
      <c r="M166" s="207">
        <v>0</v>
      </c>
      <c r="N166" s="1"/>
      <c r="O166" s="7">
        <v>44166</v>
      </c>
      <c r="P166" s="234">
        <v>0.41666666666666669</v>
      </c>
      <c r="Q166" s="235"/>
      <c r="R166" s="236">
        <v>0.70833333333333337</v>
      </c>
      <c r="S166" s="116">
        <f t="shared" ref="S166:S170" si="46">SUM(R166-P166-Q166)</f>
        <v>0.29166666666666669</v>
      </c>
      <c r="T166" s="43"/>
      <c r="U166" s="1"/>
    </row>
    <row r="167" spans="1:21" x14ac:dyDescent="0.2">
      <c r="A167" s="7">
        <v>43923</v>
      </c>
      <c r="B167" s="221">
        <v>0.33333333333333331</v>
      </c>
      <c r="C167" s="221">
        <v>2.0833333333333332E-2</v>
      </c>
      <c r="D167" s="221">
        <v>0.6875</v>
      </c>
      <c r="E167" s="116">
        <f t="shared" si="45"/>
        <v>0.33333333333333337</v>
      </c>
      <c r="F167" s="240">
        <v>4.1666666666666664E-2</v>
      </c>
      <c r="G167" s="1"/>
      <c r="H167" s="7">
        <v>44045</v>
      </c>
      <c r="I167" s="45"/>
      <c r="J167" s="45"/>
      <c r="K167" s="45"/>
      <c r="L167" s="85"/>
      <c r="M167" s="18"/>
      <c r="N167" s="103"/>
      <c r="O167" s="7">
        <v>44167</v>
      </c>
      <c r="P167" s="234">
        <v>0.41666666666666669</v>
      </c>
      <c r="Q167" s="235"/>
      <c r="R167" s="236">
        <v>0.70833333333333337</v>
      </c>
      <c r="S167" s="116">
        <f t="shared" si="46"/>
        <v>0.29166666666666669</v>
      </c>
      <c r="T167" s="43"/>
      <c r="U167" s="1" t="s">
        <v>204</v>
      </c>
    </row>
    <row r="168" spans="1:21" x14ac:dyDescent="0.2">
      <c r="A168" s="7">
        <v>43924</v>
      </c>
      <c r="B168" s="221">
        <v>0.33333333333333298</v>
      </c>
      <c r="C168" s="221">
        <v>2.0833333333333301E-2</v>
      </c>
      <c r="D168" s="221">
        <v>0.6875</v>
      </c>
      <c r="E168" s="116">
        <f t="shared" ref="E168:E169" si="47">SUM(D168-B168-C168)</f>
        <v>0.3333333333333337</v>
      </c>
      <c r="F168" s="240">
        <v>4.1666666666666699E-2</v>
      </c>
      <c r="G168" s="1"/>
      <c r="H168" s="7">
        <v>44046</v>
      </c>
      <c r="I168" s="97"/>
      <c r="J168" s="98"/>
      <c r="K168" s="98"/>
      <c r="L168" s="99">
        <f>SUM(L139:L167)</f>
        <v>1.3611111111111114</v>
      </c>
      <c r="M168" s="211">
        <v>0.37152777777777779</v>
      </c>
      <c r="N168" s="206"/>
      <c r="O168" s="59">
        <v>44168</v>
      </c>
      <c r="P168" s="234">
        <v>0.41666666666666669</v>
      </c>
      <c r="Q168" s="235"/>
      <c r="R168" s="236">
        <v>0.70833333333333337</v>
      </c>
      <c r="S168" s="116">
        <f t="shared" si="46"/>
        <v>0.29166666666666669</v>
      </c>
      <c r="T168" s="43"/>
      <c r="U168" s="1"/>
    </row>
    <row r="169" spans="1:21" x14ac:dyDescent="0.2">
      <c r="A169" s="7">
        <v>43925</v>
      </c>
      <c r="B169" s="221">
        <v>0.33333333333333298</v>
      </c>
      <c r="C169" s="221">
        <v>2.0833333333333301E-2</v>
      </c>
      <c r="D169" s="221">
        <v>0.6875</v>
      </c>
      <c r="E169" s="116">
        <f t="shared" si="47"/>
        <v>0.3333333333333337</v>
      </c>
      <c r="F169" s="240">
        <v>4.1666666666666699E-2</v>
      </c>
      <c r="G169" s="1"/>
      <c r="H169" s="7">
        <v>44047</v>
      </c>
      <c r="I169" s="214">
        <v>0.25</v>
      </c>
      <c r="J169" s="214"/>
      <c r="K169" s="214">
        <v>0.54166666666666663</v>
      </c>
      <c r="L169" s="116">
        <f t="shared" ref="L169:L173" si="48">SUM(K169-I169-J169)</f>
        <v>0.29166666666666663</v>
      </c>
      <c r="M169" s="207">
        <v>0</v>
      </c>
      <c r="N169" s="1"/>
      <c r="O169" s="7">
        <v>44169</v>
      </c>
      <c r="P169" s="234">
        <v>0.41666666666666669</v>
      </c>
      <c r="Q169" s="235"/>
      <c r="R169" s="236">
        <v>0.70833333333333337</v>
      </c>
      <c r="S169" s="116">
        <f t="shared" si="46"/>
        <v>0.29166666666666669</v>
      </c>
      <c r="T169" s="43"/>
      <c r="U169" s="1"/>
    </row>
    <row r="170" spans="1:21" x14ac:dyDescent="0.2">
      <c r="A170" s="7">
        <v>43926</v>
      </c>
      <c r="B170" s="45"/>
      <c r="C170" s="45"/>
      <c r="D170" s="45"/>
      <c r="E170" s="85"/>
      <c r="F170" s="18"/>
      <c r="G170" s="103"/>
      <c r="H170" s="7">
        <v>44048</v>
      </c>
      <c r="I170" s="214">
        <v>0.25</v>
      </c>
      <c r="J170" s="214"/>
      <c r="K170" s="214">
        <v>0.54166666666666663</v>
      </c>
      <c r="L170" s="116">
        <f t="shared" si="48"/>
        <v>0.29166666666666663</v>
      </c>
      <c r="M170" s="207">
        <v>0</v>
      </c>
      <c r="N170" s="1"/>
      <c r="O170" s="59">
        <v>44170</v>
      </c>
      <c r="P170" s="234">
        <v>0.41666666666666669</v>
      </c>
      <c r="Q170" s="235"/>
      <c r="R170" s="236">
        <v>0.70833333333333337</v>
      </c>
      <c r="S170" s="116">
        <f t="shared" si="46"/>
        <v>0.29166666666666669</v>
      </c>
      <c r="T170" s="43"/>
      <c r="U170" s="1"/>
    </row>
    <row r="171" spans="1:21" x14ac:dyDescent="0.2">
      <c r="A171" s="7">
        <v>43927</v>
      </c>
      <c r="B171" s="97"/>
      <c r="C171" s="98"/>
      <c r="D171" s="98"/>
      <c r="E171" s="99">
        <f>SUM(E165:E170)</f>
        <v>1.3333333333333341</v>
      </c>
      <c r="F171" s="211">
        <f>SUM(F165:F169)</f>
        <v>0.16666666666666674</v>
      </c>
      <c r="G171" s="268">
        <f>F171*(1+25%)+G141</f>
        <v>0.89843750000000022</v>
      </c>
      <c r="H171" s="7">
        <v>44049</v>
      </c>
      <c r="I171" s="214">
        <v>0.25</v>
      </c>
      <c r="J171" s="214"/>
      <c r="K171" s="214">
        <v>0.54166666666666663</v>
      </c>
      <c r="L171" s="116">
        <f t="shared" si="48"/>
        <v>0.29166666666666663</v>
      </c>
      <c r="M171" s="207">
        <v>0</v>
      </c>
      <c r="N171" s="1"/>
      <c r="O171" s="59">
        <v>44171</v>
      </c>
      <c r="P171" s="45"/>
      <c r="Q171" s="45"/>
      <c r="R171" s="45"/>
      <c r="S171" s="85"/>
      <c r="T171" s="18"/>
      <c r="U171" s="103"/>
    </row>
    <row r="172" spans="1:21" x14ac:dyDescent="0.2">
      <c r="A172" s="7">
        <v>43928</v>
      </c>
      <c r="B172" s="221">
        <v>0.33333333333333298</v>
      </c>
      <c r="C172" s="221">
        <v>2.0833333333333301E-2</v>
      </c>
      <c r="D172" s="267">
        <v>0.64583333333333337</v>
      </c>
      <c r="E172" s="116">
        <f t="shared" ref="E172:E174" si="49">SUM(D172-B172-C172)</f>
        <v>0.29166666666666707</v>
      </c>
      <c r="F172" s="207">
        <v>0</v>
      </c>
      <c r="G172" s="1" t="s">
        <v>716</v>
      </c>
      <c r="H172" s="7">
        <v>44050</v>
      </c>
      <c r="I172" s="214">
        <v>0.25</v>
      </c>
      <c r="J172" s="214"/>
      <c r="K172" s="214">
        <v>0.54166666666666663</v>
      </c>
      <c r="L172" s="116">
        <f t="shared" si="48"/>
        <v>0.29166666666666663</v>
      </c>
      <c r="M172" s="207">
        <v>0</v>
      </c>
      <c r="N172" s="1"/>
      <c r="O172" s="59">
        <v>44172</v>
      </c>
      <c r="P172" s="97"/>
      <c r="Q172" s="98"/>
      <c r="R172" s="98"/>
      <c r="S172" s="99">
        <f>SUM(S166:S171)</f>
        <v>1.4583333333333335</v>
      </c>
      <c r="T172" s="211">
        <v>0</v>
      </c>
      <c r="U172" s="206"/>
    </row>
    <row r="173" spans="1:21" x14ac:dyDescent="0.2">
      <c r="A173" s="7">
        <v>43929</v>
      </c>
      <c r="B173" s="221">
        <v>0.33333333333333298</v>
      </c>
      <c r="C173" s="221">
        <v>2.0833333333333301E-2</v>
      </c>
      <c r="D173" s="221">
        <v>0.6875</v>
      </c>
      <c r="E173" s="116">
        <f t="shared" si="49"/>
        <v>0.3333333333333337</v>
      </c>
      <c r="F173" s="240">
        <v>4.1666666666666699E-2</v>
      </c>
      <c r="G173" s="1"/>
      <c r="H173" s="7">
        <v>44051</v>
      </c>
      <c r="I173" s="214">
        <v>0.25</v>
      </c>
      <c r="J173" s="214">
        <v>5.2083333333333336E-2</v>
      </c>
      <c r="K173" s="214">
        <v>0.54166666666666663</v>
      </c>
      <c r="L173" s="116">
        <f t="shared" si="48"/>
        <v>0.23958333333333329</v>
      </c>
      <c r="M173" s="254">
        <v>5.2083333333333336E-2</v>
      </c>
      <c r="N173" s="1" t="s">
        <v>727</v>
      </c>
      <c r="O173" s="7">
        <v>44173</v>
      </c>
      <c r="P173" s="74"/>
      <c r="Q173" s="150"/>
      <c r="R173" s="150"/>
      <c r="S173" s="158"/>
      <c r="T173" s="150"/>
      <c r="U173" s="64" t="s">
        <v>360</v>
      </c>
    </row>
    <row r="174" spans="1:21" x14ac:dyDescent="0.2">
      <c r="A174" s="7">
        <v>43930</v>
      </c>
      <c r="B174" s="221">
        <v>0.33333333333333298</v>
      </c>
      <c r="C174" s="221">
        <v>2.0833333333333301E-2</v>
      </c>
      <c r="D174" s="221">
        <v>0.6875</v>
      </c>
      <c r="E174" s="116">
        <f t="shared" si="49"/>
        <v>0.3333333333333337</v>
      </c>
      <c r="F174" s="240">
        <v>4.1666666666666699E-2</v>
      </c>
      <c r="G174" s="1"/>
      <c r="H174" s="7">
        <v>44052</v>
      </c>
      <c r="I174" s="45"/>
      <c r="J174" s="45"/>
      <c r="K174" s="45"/>
      <c r="L174" s="85"/>
      <c r="M174" s="18"/>
      <c r="N174" s="103" t="s">
        <v>728</v>
      </c>
      <c r="O174" s="7">
        <v>44174</v>
      </c>
      <c r="P174" s="74"/>
      <c r="Q174" s="150"/>
      <c r="R174" s="150"/>
      <c r="S174" s="158"/>
      <c r="T174" s="150"/>
      <c r="U174" s="64" t="s">
        <v>360</v>
      </c>
    </row>
    <row r="175" spans="1:21" x14ac:dyDescent="0.2">
      <c r="A175" s="7">
        <v>43931</v>
      </c>
      <c r="B175" s="221">
        <v>0.33333333333333298</v>
      </c>
      <c r="C175" s="221">
        <v>2.0833333333333301E-2</v>
      </c>
      <c r="D175" s="221">
        <v>0.6875</v>
      </c>
      <c r="E175" s="116">
        <f t="shared" ref="E175:E176" si="50">SUM(D175-B175-C175)</f>
        <v>0.3333333333333337</v>
      </c>
      <c r="F175" s="240">
        <v>4.1666666666666699E-2</v>
      </c>
      <c r="G175" s="1"/>
      <c r="H175" s="7">
        <v>44053</v>
      </c>
      <c r="I175" s="97"/>
      <c r="J175" s="98"/>
      <c r="K175" s="98"/>
      <c r="L175" s="99">
        <f>SUM(L169:L174)</f>
        <v>1.4062499999999998</v>
      </c>
      <c r="M175" s="211">
        <v>0.31944444444444442</v>
      </c>
      <c r="N175" s="206"/>
      <c r="O175" s="59">
        <v>44175</v>
      </c>
      <c r="P175" s="74"/>
      <c r="Q175" s="150"/>
      <c r="R175" s="150"/>
      <c r="S175" s="158"/>
      <c r="T175" s="150"/>
      <c r="U175" s="64" t="s">
        <v>360</v>
      </c>
    </row>
    <row r="176" spans="1:21" x14ac:dyDescent="0.2">
      <c r="A176" s="7">
        <v>43932</v>
      </c>
      <c r="B176" s="222">
        <v>0.35416666666666669</v>
      </c>
      <c r="C176" s="222">
        <v>2.0833333333333332E-2</v>
      </c>
      <c r="D176" s="222">
        <v>0.66666666666666663</v>
      </c>
      <c r="E176" s="116">
        <f t="shared" si="50"/>
        <v>0.29166666666666663</v>
      </c>
      <c r="F176" s="207">
        <v>0</v>
      </c>
      <c r="G176" s="1"/>
      <c r="H176" s="7">
        <v>44054</v>
      </c>
      <c r="I176" s="74"/>
      <c r="J176" s="150"/>
      <c r="K176" s="150"/>
      <c r="L176" s="158"/>
      <c r="M176" s="150"/>
      <c r="N176" s="64" t="s">
        <v>360</v>
      </c>
      <c r="O176" s="7">
        <v>44176</v>
      </c>
      <c r="P176" s="74"/>
      <c r="Q176" s="150"/>
      <c r="R176" s="150"/>
      <c r="S176" s="158"/>
      <c r="T176" s="150"/>
      <c r="U176" s="64" t="s">
        <v>360</v>
      </c>
    </row>
    <row r="177" spans="1:21" x14ac:dyDescent="0.2">
      <c r="A177" s="7">
        <v>43933</v>
      </c>
      <c r="B177" s="45"/>
      <c r="C177" s="45"/>
      <c r="D177" s="45"/>
      <c r="E177" s="85"/>
      <c r="F177" s="18"/>
      <c r="G177" s="103"/>
      <c r="H177" s="7">
        <v>44055</v>
      </c>
      <c r="I177" s="74"/>
      <c r="J177" s="150"/>
      <c r="K177" s="150"/>
      <c r="L177" s="158"/>
      <c r="M177" s="150"/>
      <c r="N177" s="64" t="s">
        <v>360</v>
      </c>
      <c r="O177" s="59">
        <v>44177</v>
      </c>
      <c r="P177" s="74"/>
      <c r="Q177" s="150"/>
      <c r="R177" s="150"/>
      <c r="S177" s="158"/>
      <c r="T177" s="284" t="s">
        <v>675</v>
      </c>
      <c r="U177" s="64" t="s">
        <v>360</v>
      </c>
    </row>
    <row r="178" spans="1:21" x14ac:dyDescent="0.2">
      <c r="A178" s="7">
        <v>43934</v>
      </c>
      <c r="B178" s="97"/>
      <c r="C178" s="98"/>
      <c r="D178" s="98"/>
      <c r="E178" s="99">
        <f>SUM(E172:E177)</f>
        <v>1.5833333333333348</v>
      </c>
      <c r="F178" s="211">
        <f>SUM(F172:F176)</f>
        <v>0.12500000000000011</v>
      </c>
      <c r="G178" s="271">
        <f>F178*(1+25%)+G171</f>
        <v>1.0546875000000004</v>
      </c>
      <c r="H178" s="7">
        <v>44056</v>
      </c>
      <c r="I178" s="74"/>
      <c r="J178" s="150"/>
      <c r="K178" s="150"/>
      <c r="L178" s="158"/>
      <c r="M178" s="150"/>
      <c r="N178" s="64" t="s">
        <v>360</v>
      </c>
      <c r="O178" s="59">
        <v>44178</v>
      </c>
      <c r="P178" s="45"/>
      <c r="Q178" s="45"/>
      <c r="R178" s="45"/>
      <c r="S178" s="85"/>
      <c r="T178" s="18"/>
      <c r="U178" s="103"/>
    </row>
    <row r="179" spans="1:21" x14ac:dyDescent="0.2">
      <c r="A179" s="7">
        <v>43935</v>
      </c>
      <c r="B179" s="222">
        <v>0.35416666666666669</v>
      </c>
      <c r="C179" s="222">
        <v>2.0833333333333332E-2</v>
      </c>
      <c r="D179" s="222">
        <v>0.66666666666666663</v>
      </c>
      <c r="E179" s="116">
        <f t="shared" ref="E179:E183" si="51">SUM(D179-B179-C179)</f>
        <v>0.29166666666666663</v>
      </c>
      <c r="F179" s="207">
        <v>0</v>
      </c>
      <c r="G179" s="1"/>
      <c r="H179" s="7">
        <v>44057</v>
      </c>
      <c r="I179" s="75"/>
      <c r="J179" s="75"/>
      <c r="K179" s="75"/>
      <c r="L179" s="138"/>
      <c r="M179" s="76"/>
      <c r="N179" s="202" t="s">
        <v>684</v>
      </c>
      <c r="O179" s="59">
        <v>44179</v>
      </c>
      <c r="P179" s="97"/>
      <c r="Q179" s="98"/>
      <c r="R179" s="98"/>
      <c r="S179" s="99">
        <f>SUM(S173:S178)</f>
        <v>0</v>
      </c>
      <c r="T179" s="211">
        <v>0</v>
      </c>
      <c r="U179" s="206"/>
    </row>
    <row r="180" spans="1:21" x14ac:dyDescent="0.2">
      <c r="A180" s="7">
        <v>43936</v>
      </c>
      <c r="B180" s="74"/>
      <c r="C180" s="150"/>
      <c r="D180" s="150"/>
      <c r="E180" s="158"/>
      <c r="F180" s="272">
        <v>0.29166666666666669</v>
      </c>
      <c r="G180" s="64" t="s">
        <v>718</v>
      </c>
      <c r="H180" s="7">
        <v>44058</v>
      </c>
      <c r="I180" s="74"/>
      <c r="J180" s="150"/>
      <c r="K180" s="150"/>
      <c r="L180" s="158"/>
      <c r="M180" s="150"/>
      <c r="N180" s="64" t="s">
        <v>360</v>
      </c>
      <c r="O180" s="7">
        <v>44180</v>
      </c>
      <c r="P180" s="234">
        <v>0.41666666666666669</v>
      </c>
      <c r="Q180" s="235"/>
      <c r="R180" s="236">
        <v>0.70833333333333337</v>
      </c>
      <c r="S180" s="116">
        <f t="shared" ref="S180:S184" si="52">SUM(R180-P180-Q180)</f>
        <v>0.29166666666666669</v>
      </c>
      <c r="T180" s="43"/>
      <c r="U180" s="1"/>
    </row>
    <row r="181" spans="1:21" x14ac:dyDescent="0.2">
      <c r="A181" s="7">
        <v>43937</v>
      </c>
      <c r="B181" s="222">
        <v>0.35416666666666669</v>
      </c>
      <c r="C181" s="222">
        <v>2.0833333333333332E-2</v>
      </c>
      <c r="D181" s="222">
        <v>0.66666666666666663</v>
      </c>
      <c r="E181" s="116">
        <f t="shared" si="51"/>
        <v>0.29166666666666663</v>
      </c>
      <c r="F181" s="207">
        <v>0</v>
      </c>
      <c r="G181" s="1"/>
      <c r="H181" s="7">
        <v>44059</v>
      </c>
      <c r="I181" s="45"/>
      <c r="J181" s="45"/>
      <c r="K181" s="45"/>
      <c r="L181" s="85"/>
      <c r="M181" s="18"/>
      <c r="N181" s="103"/>
      <c r="O181" s="7">
        <v>44181</v>
      </c>
      <c r="P181" s="234">
        <v>0.41666666666666669</v>
      </c>
      <c r="Q181" s="235"/>
      <c r="R181" s="236">
        <v>0.70833333333333337</v>
      </c>
      <c r="S181" s="116">
        <f t="shared" si="52"/>
        <v>0.29166666666666669</v>
      </c>
      <c r="T181" s="43"/>
      <c r="U181" s="1"/>
    </row>
    <row r="182" spans="1:21" x14ac:dyDescent="0.2">
      <c r="A182" s="7">
        <v>43938</v>
      </c>
      <c r="B182" s="222">
        <v>0.35416666666666669</v>
      </c>
      <c r="C182" s="222">
        <v>2.0833333333333332E-2</v>
      </c>
      <c r="D182" s="222">
        <v>0.66666666666666663</v>
      </c>
      <c r="E182" s="116">
        <f t="shared" si="51"/>
        <v>0.29166666666666663</v>
      </c>
      <c r="F182" s="207">
        <v>0</v>
      </c>
      <c r="G182" s="1"/>
      <c r="H182" s="7">
        <v>44060</v>
      </c>
      <c r="I182" s="97"/>
      <c r="J182" s="98"/>
      <c r="K182" s="98"/>
      <c r="L182" s="99">
        <f>SUM(L176:L181)</f>
        <v>0</v>
      </c>
      <c r="M182" s="211">
        <v>0</v>
      </c>
      <c r="N182" s="206"/>
      <c r="O182" s="59">
        <v>44182</v>
      </c>
      <c r="P182" s="234">
        <v>0.41666666666666669</v>
      </c>
      <c r="Q182" s="235"/>
      <c r="R182" s="236">
        <v>0.70833333333333337</v>
      </c>
      <c r="S182" s="116">
        <f t="shared" si="52"/>
        <v>0.29166666666666669</v>
      </c>
      <c r="T182" s="43"/>
      <c r="U182" s="1"/>
    </row>
    <row r="183" spans="1:21" x14ac:dyDescent="0.2">
      <c r="A183" s="7">
        <v>43939</v>
      </c>
      <c r="B183" s="222">
        <v>0.35416666666666669</v>
      </c>
      <c r="C183" s="222">
        <v>2.0833333333333332E-2</v>
      </c>
      <c r="D183" s="222">
        <v>0.66666666666666663</v>
      </c>
      <c r="E183" s="116">
        <f t="shared" si="51"/>
        <v>0.29166666666666663</v>
      </c>
      <c r="F183" s="207">
        <v>0</v>
      </c>
      <c r="G183" s="1"/>
      <c r="H183" s="7">
        <v>44061</v>
      </c>
      <c r="I183" s="74"/>
      <c r="J183" s="150"/>
      <c r="K183" s="150"/>
      <c r="L183" s="158"/>
      <c r="M183" s="150"/>
      <c r="N183" s="64" t="s">
        <v>360</v>
      </c>
      <c r="O183" s="7">
        <v>44183</v>
      </c>
      <c r="P183" s="234">
        <v>0.41666666666666669</v>
      </c>
      <c r="Q183" s="235"/>
      <c r="R183" s="236">
        <v>0.70833333333333337</v>
      </c>
      <c r="S183" s="116">
        <f t="shared" si="52"/>
        <v>0.29166666666666669</v>
      </c>
      <c r="T183" s="43"/>
      <c r="U183" s="1"/>
    </row>
    <row r="184" spans="1:21" x14ac:dyDescent="0.2">
      <c r="A184" s="7">
        <v>43940</v>
      </c>
      <c r="B184" s="45"/>
      <c r="C184" s="45"/>
      <c r="D184" s="45"/>
      <c r="E184" s="85"/>
      <c r="F184" s="18"/>
      <c r="G184" s="103"/>
      <c r="H184" s="7">
        <v>44062</v>
      </c>
      <c r="I184" s="74"/>
      <c r="J184" s="150"/>
      <c r="K184" s="150"/>
      <c r="L184" s="158"/>
      <c r="M184" s="150"/>
      <c r="N184" s="64" t="s">
        <v>360</v>
      </c>
      <c r="O184" s="59">
        <v>44184</v>
      </c>
      <c r="P184" s="234">
        <v>0.41666666666666669</v>
      </c>
      <c r="Q184" s="235"/>
      <c r="R184" s="236">
        <v>0.70833333333333337</v>
      </c>
      <c r="S184" s="116">
        <f t="shared" si="52"/>
        <v>0.29166666666666669</v>
      </c>
      <c r="T184" s="43"/>
      <c r="U184" s="1"/>
    </row>
    <row r="185" spans="1:21" x14ac:dyDescent="0.2">
      <c r="A185" s="7">
        <v>43941</v>
      </c>
      <c r="B185" s="97"/>
      <c r="C185" s="98"/>
      <c r="D185" s="98"/>
      <c r="E185" s="99">
        <f>SUM(E179:E184)</f>
        <v>1.1666666666666665</v>
      </c>
      <c r="F185" s="211">
        <f>SUM(F179,F181,F182,F183)</f>
        <v>0</v>
      </c>
      <c r="G185" s="273">
        <f>G178-F180</f>
        <v>0.7630208333333337</v>
      </c>
      <c r="H185" s="7">
        <v>44063</v>
      </c>
      <c r="I185" s="74"/>
      <c r="J185" s="150"/>
      <c r="K185" s="150"/>
      <c r="L185" s="158"/>
      <c r="M185" s="150"/>
      <c r="N185" s="64" t="s">
        <v>360</v>
      </c>
      <c r="O185" s="59">
        <v>44185</v>
      </c>
      <c r="P185" s="45"/>
      <c r="Q185" s="45"/>
      <c r="R185" s="45"/>
      <c r="S185" s="85"/>
      <c r="T185" s="18"/>
      <c r="U185" s="103"/>
    </row>
    <row r="186" spans="1:21" x14ac:dyDescent="0.2">
      <c r="A186" s="7">
        <v>43942</v>
      </c>
      <c r="B186" s="222">
        <v>0.35416666666666669</v>
      </c>
      <c r="C186" s="222">
        <v>2.0833333333333332E-2</v>
      </c>
      <c r="D186" s="222">
        <v>0.66666666666666663</v>
      </c>
      <c r="E186" s="116">
        <f t="shared" ref="E186:E190" si="53">SUM(D186-B186-C186)</f>
        <v>0.29166666666666663</v>
      </c>
      <c r="F186" s="207">
        <v>0</v>
      </c>
      <c r="G186" s="1"/>
      <c r="H186" s="7">
        <v>44064</v>
      </c>
      <c r="I186" s="74"/>
      <c r="J186" s="150"/>
      <c r="K186" s="150"/>
      <c r="L186" s="158"/>
      <c r="M186" s="150"/>
      <c r="N186" s="64" t="s">
        <v>360</v>
      </c>
      <c r="O186" s="59">
        <v>44186</v>
      </c>
      <c r="P186" s="97"/>
      <c r="Q186" s="98"/>
      <c r="R186" s="98"/>
      <c r="S186" s="99">
        <f>SUM(S180:S185)</f>
        <v>1.4583333333333335</v>
      </c>
      <c r="T186" s="211">
        <v>0</v>
      </c>
      <c r="U186" s="206"/>
    </row>
    <row r="187" spans="1:21" x14ac:dyDescent="0.2">
      <c r="A187" s="7">
        <v>43943</v>
      </c>
      <c r="B187" s="222">
        <v>0.35416666666666669</v>
      </c>
      <c r="C187" s="222">
        <v>2.0833333333333332E-2</v>
      </c>
      <c r="D187" s="222">
        <v>0.66666666666666663</v>
      </c>
      <c r="E187" s="116">
        <f t="shared" si="53"/>
        <v>0.29166666666666663</v>
      </c>
      <c r="F187" s="207">
        <v>0</v>
      </c>
      <c r="G187" s="1"/>
      <c r="H187" s="7">
        <v>44065</v>
      </c>
      <c r="I187" s="74"/>
      <c r="J187" s="150"/>
      <c r="K187" s="150"/>
      <c r="L187" s="158"/>
      <c r="M187" s="150"/>
      <c r="N187" s="64" t="s">
        <v>360</v>
      </c>
      <c r="O187" s="7">
        <v>44187</v>
      </c>
      <c r="P187" s="242">
        <v>0.20833333333333334</v>
      </c>
      <c r="Q187" s="190"/>
      <c r="R187" s="243">
        <v>0.5</v>
      </c>
      <c r="S187" s="116">
        <f t="shared" ref="S187:S188" si="54">SUM(R187-P187-Q187)</f>
        <v>0.29166666666666663</v>
      </c>
      <c r="T187" s="43"/>
      <c r="U187" s="286" t="s">
        <v>741</v>
      </c>
    </row>
    <row r="188" spans="1:21" x14ac:dyDescent="0.2">
      <c r="A188" s="7">
        <v>43944</v>
      </c>
      <c r="B188" s="222">
        <v>0.35416666666666669</v>
      </c>
      <c r="C188" s="222">
        <v>2.0833333333333332E-2</v>
      </c>
      <c r="D188" s="222">
        <v>0.66666666666666663</v>
      </c>
      <c r="E188" s="116">
        <f t="shared" si="53"/>
        <v>0.29166666666666663</v>
      </c>
      <c r="F188" s="207">
        <v>0</v>
      </c>
      <c r="G188" s="1"/>
      <c r="H188" s="7">
        <v>44066</v>
      </c>
      <c r="I188" s="45"/>
      <c r="J188" s="45"/>
      <c r="K188" s="45"/>
      <c r="L188" s="85"/>
      <c r="M188" s="18"/>
      <c r="N188" s="103"/>
      <c r="O188" s="7">
        <v>44188</v>
      </c>
      <c r="P188" s="221">
        <v>0.33333333333333331</v>
      </c>
      <c r="Q188" s="190"/>
      <c r="R188" s="243">
        <v>0.5</v>
      </c>
      <c r="S188" s="116">
        <f t="shared" si="54"/>
        <v>0.16666666666666669</v>
      </c>
      <c r="T188" s="285" t="s">
        <v>552</v>
      </c>
      <c r="U188" s="65" t="s">
        <v>735</v>
      </c>
    </row>
    <row r="189" spans="1:21" x14ac:dyDescent="0.2">
      <c r="A189" s="7">
        <v>43945</v>
      </c>
      <c r="B189" s="222">
        <v>0.35416666666666669</v>
      </c>
      <c r="C189" s="222">
        <v>2.0833333333333332E-2</v>
      </c>
      <c r="D189" s="222">
        <v>0.66666666666666663</v>
      </c>
      <c r="E189" s="116">
        <f t="shared" si="53"/>
        <v>0.29166666666666663</v>
      </c>
      <c r="F189" s="207">
        <v>0</v>
      </c>
      <c r="G189" s="1"/>
      <c r="H189" s="7">
        <v>44067</v>
      </c>
      <c r="I189" s="97"/>
      <c r="J189" s="98"/>
      <c r="K189" s="98"/>
      <c r="L189" s="99">
        <f>SUM(L183:L188)</f>
        <v>0</v>
      </c>
      <c r="M189" s="211">
        <v>0</v>
      </c>
      <c r="N189" s="206"/>
      <c r="O189" s="59">
        <v>44189</v>
      </c>
      <c r="P189" s="75"/>
      <c r="Q189" s="75"/>
      <c r="R189" s="75"/>
      <c r="S189" s="76"/>
      <c r="T189" s="76"/>
      <c r="U189" s="202" t="s">
        <v>687</v>
      </c>
    </row>
    <row r="190" spans="1:21" x14ac:dyDescent="0.2">
      <c r="A190" s="7">
        <v>43946</v>
      </c>
      <c r="B190" s="222">
        <v>0.35416666666666669</v>
      </c>
      <c r="C190" s="222">
        <v>2.0833333333333332E-2</v>
      </c>
      <c r="D190" s="222">
        <v>0.66666666666666663</v>
      </c>
      <c r="E190" s="116">
        <f t="shared" si="53"/>
        <v>0.29166666666666663</v>
      </c>
      <c r="F190" s="207">
        <v>0</v>
      </c>
      <c r="G190" s="1"/>
      <c r="H190" s="7">
        <v>44068</v>
      </c>
      <c r="I190" s="277">
        <v>0.33333333333333331</v>
      </c>
      <c r="J190" s="277">
        <v>2.0833333333333332E-2</v>
      </c>
      <c r="K190" s="277">
        <v>0.64583333333333337</v>
      </c>
      <c r="L190" s="116">
        <f t="shared" ref="L190:L194" si="55">SUM(K190-I190-J190)</f>
        <v>0.29166666666666674</v>
      </c>
      <c r="M190" s="207">
        <v>0</v>
      </c>
      <c r="N190" s="1" t="s">
        <v>726</v>
      </c>
      <c r="O190" s="7">
        <v>44190</v>
      </c>
      <c r="P190" s="74"/>
      <c r="Q190" s="150"/>
      <c r="R190" s="150"/>
      <c r="S190" s="158"/>
      <c r="T190" s="150"/>
      <c r="U190" s="64" t="s">
        <v>360</v>
      </c>
    </row>
    <row r="191" spans="1:21" x14ac:dyDescent="0.2">
      <c r="A191" s="7">
        <v>43947</v>
      </c>
      <c r="B191" s="45"/>
      <c r="C191" s="45"/>
      <c r="D191" s="45"/>
      <c r="E191" s="85"/>
      <c r="F191" s="18"/>
      <c r="G191" s="103"/>
      <c r="H191" s="7">
        <v>44069</v>
      </c>
      <c r="I191" s="278">
        <v>0.3125</v>
      </c>
      <c r="J191" s="278">
        <v>2.0833333333333332E-2</v>
      </c>
      <c r="K191" s="278">
        <v>0.625</v>
      </c>
      <c r="L191" s="116">
        <f t="shared" si="55"/>
        <v>0.29166666666666669</v>
      </c>
      <c r="M191" s="207">
        <v>0</v>
      </c>
      <c r="N191" s="1"/>
      <c r="O191" s="59">
        <v>44191</v>
      </c>
      <c r="P191" s="74"/>
      <c r="Q191" s="150"/>
      <c r="R191" s="150"/>
      <c r="S191" s="158"/>
      <c r="T191" s="150"/>
      <c r="U191" s="64" t="s">
        <v>360</v>
      </c>
    </row>
    <row r="192" spans="1:21" x14ac:dyDescent="0.2">
      <c r="A192" s="7">
        <v>43948</v>
      </c>
      <c r="B192" s="97"/>
      <c r="C192" s="98"/>
      <c r="D192" s="98"/>
      <c r="E192" s="99">
        <f>SUM(E186:E191)</f>
        <v>1.458333333333333</v>
      </c>
      <c r="F192" s="211">
        <v>0</v>
      </c>
      <c r="G192" s="206"/>
      <c r="H192" s="7">
        <v>44070</v>
      </c>
      <c r="I192" s="278">
        <v>0.3125</v>
      </c>
      <c r="J192" s="278">
        <v>2.0833333333333332E-2</v>
      </c>
      <c r="K192" s="278">
        <v>0.625</v>
      </c>
      <c r="L192" s="116">
        <f t="shared" si="55"/>
        <v>0.29166666666666669</v>
      </c>
      <c r="M192" s="207">
        <v>0</v>
      </c>
      <c r="N192" s="1"/>
      <c r="O192" s="59">
        <v>44192</v>
      </c>
      <c r="P192" s="45"/>
      <c r="Q192" s="45"/>
      <c r="R192" s="45"/>
      <c r="S192" s="85"/>
      <c r="T192" s="18"/>
      <c r="U192" s="103"/>
    </row>
    <row r="193" spans="1:21" x14ac:dyDescent="0.2">
      <c r="A193" s="7">
        <v>43949</v>
      </c>
      <c r="B193" s="242">
        <v>0.20833333333333334</v>
      </c>
      <c r="C193" s="190"/>
      <c r="D193" s="243">
        <v>0.5</v>
      </c>
      <c r="E193" s="116">
        <f t="shared" ref="E193" si="56">SUM(D193-B193-C193)</f>
        <v>0.29166666666666663</v>
      </c>
      <c r="F193" s="207">
        <v>0</v>
      </c>
      <c r="G193" s="1"/>
      <c r="H193" s="7">
        <v>44071</v>
      </c>
      <c r="I193" s="278">
        <v>0.3125</v>
      </c>
      <c r="J193" s="278">
        <v>2.0833333333333332E-2</v>
      </c>
      <c r="K193" s="278">
        <v>0.625</v>
      </c>
      <c r="L193" s="116">
        <f t="shared" si="55"/>
        <v>0.29166666666666669</v>
      </c>
      <c r="M193" s="207">
        <v>0</v>
      </c>
      <c r="N193" s="1"/>
      <c r="O193" s="59">
        <v>44193</v>
      </c>
      <c r="P193" s="97"/>
      <c r="Q193" s="98"/>
      <c r="R193" s="98"/>
      <c r="S193" s="99">
        <f>SUM(S187:S192)</f>
        <v>0.45833333333333331</v>
      </c>
      <c r="T193" s="211">
        <v>0</v>
      </c>
      <c r="U193" s="206"/>
    </row>
    <row r="194" spans="1:21" x14ac:dyDescent="0.2">
      <c r="A194" s="7">
        <v>43950</v>
      </c>
      <c r="B194" s="242">
        <v>0.20833333333333334</v>
      </c>
      <c r="C194" s="190"/>
      <c r="D194" s="243">
        <v>0.5</v>
      </c>
      <c r="E194" s="116">
        <f t="shared" ref="E194" si="57">SUM(D194-B194-C194)</f>
        <v>0.29166666666666663</v>
      </c>
      <c r="F194" s="207">
        <v>0</v>
      </c>
      <c r="G194" s="1"/>
      <c r="H194" s="7">
        <v>44072</v>
      </c>
      <c r="I194" s="278">
        <v>0.3125</v>
      </c>
      <c r="J194" s="278">
        <v>2.0833333333333332E-2</v>
      </c>
      <c r="K194" s="278">
        <v>0.625</v>
      </c>
      <c r="L194" s="116">
        <f t="shared" si="55"/>
        <v>0.29166666666666669</v>
      </c>
      <c r="M194" s="207">
        <v>0</v>
      </c>
      <c r="N194" s="1"/>
      <c r="O194" s="7">
        <v>44194</v>
      </c>
      <c r="P194" s="74"/>
      <c r="Q194" s="150"/>
      <c r="R194" s="150"/>
      <c r="S194" s="158"/>
      <c r="T194" s="150"/>
      <c r="U194" s="64" t="s">
        <v>360</v>
      </c>
    </row>
    <row r="195" spans="1:21" x14ac:dyDescent="0.2">
      <c r="A195" s="7"/>
      <c r="B195" s="8"/>
      <c r="C195" s="8"/>
      <c r="D195" s="8"/>
      <c r="E195" s="85"/>
      <c r="F195" s="43"/>
      <c r="G195" s="1"/>
      <c r="H195" s="7">
        <v>44073</v>
      </c>
      <c r="I195" s="45"/>
      <c r="J195" s="45"/>
      <c r="K195" s="45"/>
      <c r="L195" s="85"/>
      <c r="M195" s="18"/>
      <c r="N195" s="103"/>
      <c r="O195" s="7">
        <v>44195</v>
      </c>
      <c r="P195" s="74"/>
      <c r="Q195" s="150"/>
      <c r="R195" s="150"/>
      <c r="S195" s="158"/>
      <c r="T195" s="150"/>
      <c r="U195" s="64" t="s">
        <v>360</v>
      </c>
    </row>
    <row r="196" spans="1:21" x14ac:dyDescent="0.2">
      <c r="A196" s="7"/>
      <c r="B196" s="8"/>
      <c r="C196" s="8"/>
      <c r="D196" s="8"/>
      <c r="E196" s="85"/>
      <c r="F196" s="43"/>
      <c r="G196" s="1"/>
      <c r="H196" s="7"/>
      <c r="I196" s="97"/>
      <c r="J196" s="98"/>
      <c r="K196" s="98"/>
      <c r="L196" s="99">
        <f>SUM(L190:L195)</f>
        <v>1.4583333333333337</v>
      </c>
      <c r="M196" s="211">
        <v>0</v>
      </c>
      <c r="N196" s="206"/>
      <c r="O196" s="7"/>
      <c r="P196" s="8"/>
      <c r="Q196" s="8"/>
      <c r="R196" s="8"/>
      <c r="S196" s="85"/>
      <c r="T196" s="43"/>
      <c r="U196" s="1" t="s">
        <v>733</v>
      </c>
    </row>
    <row r="197" spans="1:21" x14ac:dyDescent="0.2">
      <c r="A197" s="7"/>
      <c r="B197" s="8"/>
      <c r="C197" s="8"/>
      <c r="D197" s="8"/>
      <c r="E197" s="85"/>
      <c r="F197" s="43"/>
      <c r="G197" s="1"/>
      <c r="H197" s="7"/>
      <c r="I197" s="8"/>
      <c r="J197" s="8"/>
      <c r="K197" s="8"/>
      <c r="L197" s="85"/>
      <c r="M197" s="43"/>
      <c r="N197" s="1"/>
      <c r="O197" s="7"/>
      <c r="P197" s="8"/>
      <c r="Q197" s="8"/>
      <c r="R197" s="8"/>
      <c r="S197" s="85"/>
      <c r="T197" s="43"/>
      <c r="U197" s="1"/>
    </row>
    <row r="198" spans="1:21" x14ac:dyDescent="0.2">
      <c r="A198" s="7"/>
      <c r="B198" s="8"/>
      <c r="C198" s="8"/>
      <c r="D198" s="8"/>
      <c r="E198" s="85"/>
      <c r="F198" s="43"/>
      <c r="G198" s="1"/>
      <c r="H198" s="7"/>
      <c r="I198" s="8"/>
      <c r="J198" s="8"/>
      <c r="K198" s="8"/>
      <c r="L198" s="85"/>
      <c r="M198" s="43"/>
      <c r="N198" s="1"/>
      <c r="O198" s="7"/>
      <c r="P198" s="8"/>
      <c r="Q198" s="8"/>
      <c r="R198" s="8"/>
      <c r="S198" s="85"/>
      <c r="T198" s="43"/>
      <c r="U198" s="1"/>
    </row>
    <row r="199" spans="1:21" x14ac:dyDescent="0.2">
      <c r="A199" s="7"/>
      <c r="B199" s="8"/>
      <c r="C199" s="8"/>
      <c r="D199" s="8"/>
      <c r="E199" s="85"/>
      <c r="F199" s="43"/>
      <c r="G199" s="1"/>
      <c r="H199" s="7"/>
      <c r="I199" s="8"/>
      <c r="J199" s="8"/>
      <c r="K199" s="8"/>
      <c r="L199" s="85"/>
      <c r="M199" s="43"/>
      <c r="N199" s="1"/>
      <c r="O199" s="7"/>
      <c r="P199" s="8"/>
      <c r="Q199" s="8"/>
      <c r="R199" s="8"/>
      <c r="S199" s="85"/>
      <c r="T199" s="43"/>
      <c r="U199" s="1"/>
    </row>
    <row r="200" spans="1:21" x14ac:dyDescent="0.2">
      <c r="A200" s="7"/>
      <c r="B200" s="8"/>
      <c r="C200" s="8"/>
      <c r="D200" s="8"/>
      <c r="E200" s="85"/>
      <c r="F200" s="43"/>
      <c r="G200" s="1"/>
      <c r="H200" s="7"/>
      <c r="I200" s="8"/>
      <c r="J200" s="8"/>
      <c r="K200" s="8"/>
      <c r="L200" s="85"/>
      <c r="M200" s="43"/>
      <c r="N200" s="1"/>
      <c r="O200" s="7"/>
      <c r="P200" s="8"/>
      <c r="Q200" s="8"/>
      <c r="R200" s="8"/>
      <c r="S200" s="85"/>
      <c r="T200" s="43"/>
      <c r="U200" s="1"/>
    </row>
    <row r="201" spans="1:21" x14ac:dyDescent="0.2">
      <c r="A201" s="7"/>
      <c r="B201" s="8"/>
      <c r="C201" s="8"/>
      <c r="D201" s="8"/>
      <c r="E201" s="85"/>
      <c r="F201" s="43"/>
      <c r="G201" s="1"/>
      <c r="H201" s="7"/>
      <c r="I201" s="8"/>
      <c r="J201" s="8"/>
      <c r="K201" s="8"/>
      <c r="L201" s="85"/>
      <c r="M201" s="43"/>
      <c r="N201" s="1"/>
      <c r="O201" s="7"/>
      <c r="P201" s="8"/>
      <c r="Q201" s="8"/>
      <c r="R201" s="8"/>
      <c r="S201" s="85"/>
      <c r="T201" s="43"/>
      <c r="U201" s="1"/>
    </row>
    <row r="202" spans="1:21" x14ac:dyDescent="0.2">
      <c r="A202" s="7"/>
      <c r="B202" s="8"/>
      <c r="C202" s="8"/>
      <c r="D202" s="8"/>
      <c r="E202" s="85"/>
      <c r="F202" s="43"/>
      <c r="G202" s="1"/>
      <c r="H202" s="7"/>
      <c r="I202" s="8"/>
      <c r="J202" s="8"/>
      <c r="K202" s="8"/>
      <c r="L202" s="85"/>
      <c r="M202" s="43"/>
      <c r="N202" s="1"/>
      <c r="O202" s="7"/>
      <c r="P202" s="8"/>
      <c r="Q202" s="8"/>
      <c r="R202" s="8"/>
      <c r="S202" s="85"/>
      <c r="T202" s="43"/>
      <c r="U202" s="1"/>
    </row>
    <row r="203" spans="1:21" x14ac:dyDescent="0.2">
      <c r="A203" s="7"/>
      <c r="B203" s="8"/>
      <c r="C203" s="8"/>
      <c r="D203" s="8"/>
      <c r="E203" s="85"/>
      <c r="F203" s="43"/>
      <c r="G203" s="1"/>
      <c r="H203" s="7"/>
      <c r="I203" s="8"/>
      <c r="J203" s="8"/>
      <c r="K203" s="8"/>
      <c r="L203" s="85"/>
      <c r="M203" s="43"/>
      <c r="N203" s="1"/>
      <c r="O203" s="7"/>
      <c r="P203" s="8"/>
      <c r="Q203" s="8"/>
      <c r="R203" s="8"/>
      <c r="S203" s="85"/>
      <c r="T203" s="43"/>
      <c r="U203" s="1"/>
    </row>
    <row r="204" spans="1:21" x14ac:dyDescent="0.2">
      <c r="A204" s="7"/>
      <c r="B204" s="8"/>
      <c r="C204" s="8"/>
      <c r="D204" s="8"/>
      <c r="E204" s="85"/>
      <c r="F204" s="43"/>
      <c r="G204" s="1"/>
      <c r="H204" s="7"/>
      <c r="I204" s="8"/>
      <c r="J204" s="8"/>
      <c r="K204" s="8"/>
      <c r="L204" s="85"/>
      <c r="M204" s="43"/>
      <c r="N204" s="1"/>
      <c r="O204" s="7"/>
      <c r="P204" s="8"/>
      <c r="Q204" s="8"/>
      <c r="R204" s="8"/>
      <c r="S204" s="85"/>
      <c r="T204" s="43"/>
      <c r="U204" s="1"/>
    </row>
    <row r="205" spans="1:21" x14ac:dyDescent="0.2">
      <c r="A205" s="7"/>
      <c r="B205" s="8"/>
      <c r="C205" s="8"/>
      <c r="D205" s="8"/>
      <c r="E205" s="85"/>
      <c r="F205" s="43"/>
      <c r="G205" s="1"/>
      <c r="H205" s="7"/>
      <c r="I205" s="8"/>
      <c r="J205" s="8"/>
      <c r="K205" s="8"/>
      <c r="L205" s="85"/>
      <c r="M205" s="43"/>
      <c r="N205" s="1"/>
      <c r="O205" s="7"/>
      <c r="P205" s="8"/>
      <c r="Q205" s="8"/>
      <c r="R205" s="8"/>
      <c r="S205" s="85"/>
      <c r="T205" s="43"/>
      <c r="U205" s="1"/>
    </row>
    <row r="206" spans="1:21" x14ac:dyDescent="0.2">
      <c r="A206" s="7"/>
      <c r="B206" s="8"/>
      <c r="C206" s="8"/>
      <c r="D206" s="8"/>
      <c r="E206" s="85"/>
      <c r="F206" s="43"/>
      <c r="G206" s="1"/>
      <c r="H206" s="7"/>
      <c r="I206" s="8"/>
      <c r="J206" s="8"/>
      <c r="K206" s="8"/>
      <c r="L206" s="85"/>
      <c r="M206" s="43"/>
      <c r="N206" s="1"/>
      <c r="O206" s="7"/>
      <c r="P206" s="8"/>
      <c r="Q206" s="8"/>
      <c r="R206" s="8"/>
      <c r="S206" s="85"/>
      <c r="T206" s="43"/>
      <c r="U206" s="1"/>
    </row>
    <row r="207" spans="1:21" x14ac:dyDescent="0.2">
      <c r="A207" s="7"/>
      <c r="B207" s="8"/>
      <c r="C207" s="8"/>
      <c r="D207" s="8"/>
      <c r="E207" s="85"/>
      <c r="F207" s="43"/>
      <c r="G207" s="1"/>
      <c r="H207" s="7"/>
      <c r="I207" s="8"/>
      <c r="J207" s="8"/>
      <c r="K207" s="8"/>
      <c r="L207" s="85"/>
      <c r="M207" s="43"/>
      <c r="N207" s="1"/>
      <c r="O207" s="7"/>
      <c r="P207" s="8"/>
      <c r="Q207" s="8"/>
      <c r="R207" s="8"/>
      <c r="S207" s="85"/>
      <c r="T207" s="43"/>
      <c r="U207" s="1"/>
    </row>
    <row r="208" spans="1:21" x14ac:dyDescent="0.2">
      <c r="A208" s="7"/>
      <c r="B208" s="8"/>
      <c r="C208" s="8"/>
      <c r="D208" s="8"/>
      <c r="E208" s="85"/>
      <c r="F208" s="43"/>
      <c r="G208" s="1"/>
      <c r="H208" s="7"/>
      <c r="I208" s="8"/>
      <c r="J208" s="8"/>
      <c r="K208" s="8"/>
      <c r="L208" s="85"/>
      <c r="M208" s="43"/>
      <c r="N208" s="1"/>
      <c r="O208" s="7"/>
      <c r="P208" s="8"/>
      <c r="Q208" s="8"/>
      <c r="R208" s="8"/>
      <c r="S208" s="85"/>
      <c r="T208" s="43"/>
      <c r="U208" s="1"/>
    </row>
    <row r="209" spans="1:21" x14ac:dyDescent="0.2">
      <c r="A209" s="7"/>
      <c r="B209" s="8"/>
      <c r="C209" s="8"/>
      <c r="D209" s="8"/>
      <c r="E209" s="85"/>
      <c r="F209" s="44"/>
      <c r="G209" s="29"/>
      <c r="H209" s="7"/>
      <c r="I209" s="8"/>
      <c r="J209" s="8"/>
      <c r="K209" s="8"/>
      <c r="L209" s="85"/>
      <c r="M209" s="44"/>
      <c r="N209" s="29"/>
      <c r="O209" s="7"/>
      <c r="P209" s="8"/>
      <c r="Q209" s="8"/>
      <c r="R209" s="8"/>
      <c r="S209" s="85"/>
      <c r="T209" s="44"/>
      <c r="U209" s="29"/>
    </row>
    <row r="210" spans="1:21" x14ac:dyDescent="0.2">
      <c r="A210" s="7"/>
      <c r="B210" s="8"/>
      <c r="C210" s="8"/>
      <c r="D210" s="8"/>
      <c r="E210" s="85"/>
      <c r="F210" s="43"/>
      <c r="G210" s="1"/>
      <c r="H210" s="7"/>
      <c r="I210" s="8"/>
      <c r="J210" s="8"/>
      <c r="K210" s="8"/>
      <c r="L210" s="85"/>
      <c r="M210" s="43"/>
      <c r="N210" s="1"/>
      <c r="O210" s="7"/>
      <c r="P210" s="8"/>
      <c r="Q210" s="8"/>
      <c r="R210" s="8"/>
      <c r="S210" s="85"/>
      <c r="T210" s="43"/>
      <c r="U210" s="1"/>
    </row>
    <row r="211" spans="1:21" x14ac:dyDescent="0.2">
      <c r="A211" s="7"/>
      <c r="B211" s="8"/>
      <c r="C211" s="8"/>
      <c r="D211" s="8"/>
      <c r="E211" s="85"/>
      <c r="F211" s="43"/>
      <c r="G211" s="1"/>
      <c r="H211" s="7"/>
      <c r="I211" s="8"/>
      <c r="J211" s="8"/>
      <c r="K211" s="8"/>
      <c r="L211" s="85"/>
      <c r="M211" s="43"/>
      <c r="N211" s="1"/>
      <c r="O211" s="7"/>
      <c r="P211" s="8"/>
      <c r="Q211" s="8"/>
      <c r="R211" s="8"/>
      <c r="S211" s="85"/>
      <c r="T211" s="43"/>
      <c r="U211" s="1"/>
    </row>
    <row r="212" spans="1:21" x14ac:dyDescent="0.2">
      <c r="A212" s="7"/>
      <c r="B212" s="8"/>
      <c r="C212" s="8"/>
      <c r="D212" s="8"/>
      <c r="E212" s="85"/>
      <c r="F212" s="43"/>
      <c r="G212" s="1"/>
      <c r="H212" s="7"/>
      <c r="I212" s="8"/>
      <c r="J212" s="8"/>
      <c r="K212" s="8"/>
      <c r="L212" s="85"/>
      <c r="M212" s="43"/>
      <c r="N212" s="1"/>
      <c r="O212" s="7"/>
      <c r="P212" s="8"/>
      <c r="Q212" s="8"/>
      <c r="R212" s="8"/>
      <c r="S212" s="85"/>
      <c r="T212" s="43"/>
      <c r="U212" s="1"/>
    </row>
    <row r="213" spans="1:21" x14ac:dyDescent="0.2">
      <c r="A213" s="7"/>
      <c r="B213" s="8"/>
      <c r="C213" s="8"/>
      <c r="D213" s="8"/>
      <c r="E213" s="85"/>
      <c r="F213" s="43"/>
      <c r="G213" s="1"/>
      <c r="H213" s="7"/>
      <c r="I213" s="8"/>
      <c r="J213" s="8"/>
      <c r="K213" s="8"/>
      <c r="L213" s="85"/>
      <c r="M213" s="43"/>
      <c r="N213" s="1"/>
      <c r="O213" s="7"/>
      <c r="P213" s="8"/>
      <c r="Q213" s="8"/>
      <c r="R213" s="8"/>
      <c r="S213" s="85"/>
      <c r="T213" s="43"/>
      <c r="U213" s="1"/>
    </row>
    <row r="214" spans="1:21" x14ac:dyDescent="0.2">
      <c r="A214" s="7"/>
      <c r="B214" s="8"/>
      <c r="C214" s="8"/>
      <c r="D214" s="8"/>
      <c r="E214" s="85"/>
      <c r="F214" s="43"/>
      <c r="G214" s="1"/>
      <c r="H214" s="7"/>
      <c r="I214" s="8"/>
      <c r="J214" s="8"/>
      <c r="K214" s="8"/>
      <c r="L214" s="85"/>
      <c r="M214" s="43"/>
      <c r="N214" s="1"/>
      <c r="O214" s="7"/>
      <c r="P214" s="8"/>
      <c r="Q214" s="8"/>
      <c r="R214" s="8"/>
      <c r="S214" s="85"/>
      <c r="T214" s="43"/>
      <c r="U214" s="1"/>
    </row>
    <row r="215" spans="1:21" x14ac:dyDescent="0.2">
      <c r="A215" s="7"/>
      <c r="B215" s="8"/>
      <c r="C215" s="8"/>
      <c r="D215" s="8"/>
      <c r="E215" s="85"/>
      <c r="F215" s="43"/>
      <c r="G215" s="1"/>
      <c r="H215" s="7"/>
      <c r="I215" s="8"/>
      <c r="J215" s="8"/>
      <c r="K215" s="8"/>
      <c r="L215" s="85"/>
      <c r="M215" s="43"/>
      <c r="N215" s="1"/>
      <c r="O215" s="7"/>
      <c r="P215" s="8"/>
      <c r="Q215" s="8"/>
      <c r="R215" s="8"/>
      <c r="S215" s="85"/>
      <c r="T215" s="43"/>
      <c r="U215" s="1"/>
    </row>
    <row r="216" spans="1:21" x14ac:dyDescent="0.2">
      <c r="A216" s="7"/>
      <c r="B216" s="8"/>
      <c r="C216" s="8"/>
      <c r="D216" s="8"/>
      <c r="E216" s="85"/>
      <c r="F216" s="43"/>
      <c r="G216" s="1"/>
      <c r="H216" s="7"/>
      <c r="I216" s="8"/>
      <c r="J216" s="8"/>
      <c r="K216" s="8"/>
      <c r="L216" s="85"/>
      <c r="M216" s="43"/>
      <c r="N216" s="1"/>
      <c r="O216" s="7"/>
      <c r="P216" s="8"/>
      <c r="Q216" s="8"/>
      <c r="R216" s="8"/>
      <c r="S216" s="85"/>
      <c r="T216" s="43"/>
      <c r="U216" s="1"/>
    </row>
  </sheetData>
  <hyperlinks>
    <hyperlink ref="D1" r:id="rId1" xr:uid="{C2AA3806-D4E4-4085-AD3B-CF7443B3437C}"/>
  </hyperlinks>
  <pageMargins left="0.78740157499999996" right="0.78740157499999996" top="0.984251969" bottom="0.984251969" header="0.4921259845" footer="0.4921259845"/>
  <pageSetup paperSize="9" orientation="portrait" horizontalDpi="4294967293" verticalDpi="4294967293" r:id="rId2"/>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52CD8-91EC-4CE1-B968-EF357F7146CD}">
  <dimension ref="A1:U216"/>
  <sheetViews>
    <sheetView topLeftCell="A112" workbookViewId="0">
      <selection activeCell="F128" sqref="F128"/>
    </sheetView>
  </sheetViews>
  <sheetFormatPr baseColWidth="10" defaultRowHeight="12.75" x14ac:dyDescent="0.2"/>
  <cols>
    <col min="1" max="1" width="17.7109375" customWidth="1"/>
    <col min="2" max="2" width="10" customWidth="1"/>
    <col min="3" max="3" width="6.5703125" customWidth="1"/>
    <col min="4" max="4" width="8.42578125" customWidth="1"/>
    <col min="5" max="5" width="9.140625" customWidth="1"/>
    <col min="6" max="6" width="11.28515625" customWidth="1"/>
    <col min="7" max="7" width="22.7109375" customWidth="1"/>
    <col min="8" max="8" width="17.7109375" customWidth="1"/>
    <col min="9" max="9" width="10" customWidth="1"/>
    <col min="10" max="10" width="6.5703125" customWidth="1"/>
    <col min="11" max="11" width="8.42578125" customWidth="1"/>
    <col min="12" max="12" width="9.140625" customWidth="1"/>
    <col min="13" max="13" width="11.28515625" customWidth="1"/>
    <col min="14" max="14" width="22.7109375" customWidth="1"/>
    <col min="15" max="15" width="17.7109375" customWidth="1"/>
    <col min="16" max="16" width="10" customWidth="1"/>
    <col min="17" max="17" width="6.5703125" customWidth="1"/>
    <col min="18" max="18" width="8.42578125" customWidth="1"/>
    <col min="19" max="19" width="9.140625" customWidth="1"/>
    <col min="20" max="20" width="11.28515625" customWidth="1"/>
    <col min="21" max="21" width="22.7109375" customWidth="1"/>
  </cols>
  <sheetData>
    <row r="1" spans="1:21" ht="13.5" thickBot="1" x14ac:dyDescent="0.25">
      <c r="A1" s="17" t="s">
        <v>46</v>
      </c>
      <c r="B1" s="15" t="s">
        <v>47</v>
      </c>
      <c r="C1" s="15"/>
      <c r="D1" s="41" t="s">
        <v>108</v>
      </c>
      <c r="E1" s="41"/>
      <c r="F1" s="53" t="s">
        <v>113</v>
      </c>
      <c r="G1" s="16" t="s">
        <v>70</v>
      </c>
      <c r="H1" s="17" t="s">
        <v>46</v>
      </c>
      <c r="I1" s="15" t="s">
        <v>47</v>
      </c>
      <c r="J1" s="15"/>
      <c r="K1" s="15"/>
      <c r="L1" s="15"/>
      <c r="M1" s="53" t="s">
        <v>117</v>
      </c>
      <c r="N1" s="16" t="s">
        <v>70</v>
      </c>
      <c r="O1" s="17" t="s">
        <v>46</v>
      </c>
      <c r="P1" s="15" t="s">
        <v>47</v>
      </c>
      <c r="Q1" s="15"/>
      <c r="R1" s="15"/>
      <c r="S1" s="15"/>
      <c r="T1" s="53" t="s">
        <v>121</v>
      </c>
      <c r="U1" s="16" t="s">
        <v>70</v>
      </c>
    </row>
    <row r="2" spans="1:21" x14ac:dyDescent="0.2">
      <c r="A2" s="3" t="s">
        <v>18</v>
      </c>
      <c r="B2" s="4" t="s">
        <v>19</v>
      </c>
      <c r="C2" s="4" t="s">
        <v>21</v>
      </c>
      <c r="D2" s="4" t="s">
        <v>20</v>
      </c>
      <c r="E2" s="5" t="s">
        <v>43</v>
      </c>
      <c r="F2" s="5" t="s">
        <v>22</v>
      </c>
      <c r="G2" s="6" t="s">
        <v>30</v>
      </c>
      <c r="H2" s="3" t="s">
        <v>18</v>
      </c>
      <c r="I2" s="4" t="s">
        <v>19</v>
      </c>
      <c r="J2" s="4" t="s">
        <v>21</v>
      </c>
      <c r="K2" s="4" t="s">
        <v>20</v>
      </c>
      <c r="L2" s="5" t="s">
        <v>43</v>
      </c>
      <c r="M2" s="5" t="s">
        <v>22</v>
      </c>
      <c r="N2" s="6" t="s">
        <v>30</v>
      </c>
      <c r="O2" s="3" t="s">
        <v>18</v>
      </c>
      <c r="P2" s="4" t="s">
        <v>19</v>
      </c>
      <c r="Q2" s="4" t="s">
        <v>21</v>
      </c>
      <c r="R2" s="4" t="s">
        <v>20</v>
      </c>
      <c r="S2" s="5" t="s">
        <v>43</v>
      </c>
      <c r="T2" s="5" t="s">
        <v>22</v>
      </c>
      <c r="U2" s="6" t="s">
        <v>30</v>
      </c>
    </row>
    <row r="3" spans="1:21" x14ac:dyDescent="0.2">
      <c r="A3" s="7">
        <v>44196</v>
      </c>
      <c r="B3" s="75"/>
      <c r="C3" s="75"/>
      <c r="D3" s="75"/>
      <c r="E3" s="76"/>
      <c r="F3" s="76"/>
      <c r="G3" s="202" t="s">
        <v>736</v>
      </c>
      <c r="H3" s="7">
        <v>44316</v>
      </c>
      <c r="I3" s="75"/>
      <c r="J3" s="75"/>
      <c r="K3" s="75"/>
      <c r="L3" s="76"/>
      <c r="M3" s="76"/>
      <c r="N3" s="202" t="s">
        <v>679</v>
      </c>
      <c r="O3" s="7">
        <v>44439</v>
      </c>
      <c r="P3" s="242">
        <v>0.20833333333333334</v>
      </c>
      <c r="Q3" s="190"/>
      <c r="R3" s="243">
        <v>0.5</v>
      </c>
      <c r="S3" s="116">
        <f t="shared" ref="S3:S7" si="0">SUM(R3-P3-Q3)</f>
        <v>0.29166666666666663</v>
      </c>
      <c r="T3" s="207">
        <v>0</v>
      </c>
      <c r="U3" s="1" t="s">
        <v>743</v>
      </c>
    </row>
    <row r="4" spans="1:21" x14ac:dyDescent="0.2">
      <c r="A4" s="7">
        <v>44197</v>
      </c>
      <c r="B4" s="222">
        <v>0.35416666666666669</v>
      </c>
      <c r="C4" s="222">
        <v>2.0833333333333332E-2</v>
      </c>
      <c r="D4" s="222">
        <v>0.66666666666666663</v>
      </c>
      <c r="E4" s="116">
        <f t="shared" ref="E4" si="1">SUM(D4-B4-C4)</f>
        <v>0.29166666666666663</v>
      </c>
      <c r="F4" s="207">
        <v>0</v>
      </c>
      <c r="G4" s="1" t="s">
        <v>475</v>
      </c>
      <c r="H4" s="7">
        <v>44317</v>
      </c>
      <c r="I4" s="242">
        <v>0.20833333333333334</v>
      </c>
      <c r="J4" s="190"/>
      <c r="K4" s="243">
        <v>0.5</v>
      </c>
      <c r="L4" s="116">
        <f t="shared" ref="L4" si="2">SUM(K4-I4-J4)</f>
        <v>0.29166666666666663</v>
      </c>
      <c r="M4" s="207">
        <v>0</v>
      </c>
      <c r="N4" s="1"/>
      <c r="O4" s="7">
        <v>44440</v>
      </c>
      <c r="P4" s="242">
        <v>0.20833333333333334</v>
      </c>
      <c r="Q4" s="190"/>
      <c r="R4" s="243">
        <v>0.5</v>
      </c>
      <c r="S4" s="116">
        <f t="shared" si="0"/>
        <v>0.29166666666666663</v>
      </c>
      <c r="T4" s="207">
        <v>0</v>
      </c>
      <c r="U4" s="1"/>
    </row>
    <row r="5" spans="1:21" x14ac:dyDescent="0.2">
      <c r="A5" s="7">
        <v>44198</v>
      </c>
      <c r="B5" s="74"/>
      <c r="C5" s="150"/>
      <c r="D5" s="150"/>
      <c r="E5" s="158"/>
      <c r="F5" s="150"/>
      <c r="G5" s="64" t="s">
        <v>360</v>
      </c>
      <c r="H5" s="7">
        <v>44318</v>
      </c>
      <c r="I5" s="45"/>
      <c r="J5" s="45"/>
      <c r="K5" s="45"/>
      <c r="L5" s="85"/>
      <c r="M5" s="18"/>
      <c r="N5" s="103"/>
      <c r="O5" s="59">
        <v>44441</v>
      </c>
      <c r="P5" s="242">
        <v>0.20833333333333334</v>
      </c>
      <c r="Q5" s="190"/>
      <c r="R5" s="243">
        <v>0.5</v>
      </c>
      <c r="S5" s="116">
        <f t="shared" si="0"/>
        <v>0.29166666666666663</v>
      </c>
      <c r="T5" s="207">
        <v>0</v>
      </c>
      <c r="U5" s="1"/>
    </row>
    <row r="6" spans="1:21" x14ac:dyDescent="0.2">
      <c r="A6" s="7">
        <v>44199</v>
      </c>
      <c r="B6" s="45"/>
      <c r="C6" s="45"/>
      <c r="D6" s="45"/>
      <c r="E6" s="85"/>
      <c r="F6" s="18"/>
      <c r="G6" s="103"/>
      <c r="H6" s="7">
        <v>44319</v>
      </c>
      <c r="I6" s="97"/>
      <c r="J6" s="98"/>
      <c r="K6" s="98"/>
      <c r="L6" s="99">
        <f>SUM(E192:E194,L4)</f>
        <v>1.1666666666666665</v>
      </c>
      <c r="M6" s="211">
        <v>0</v>
      </c>
      <c r="N6" s="206"/>
      <c r="O6" s="7">
        <v>44442</v>
      </c>
      <c r="P6" s="242">
        <v>0.20833333333333334</v>
      </c>
      <c r="Q6" s="190"/>
      <c r="R6" s="243">
        <v>0.5</v>
      </c>
      <c r="S6" s="116">
        <f t="shared" si="0"/>
        <v>0.29166666666666663</v>
      </c>
      <c r="T6" s="207">
        <v>0</v>
      </c>
      <c r="U6" s="1"/>
    </row>
    <row r="7" spans="1:21" x14ac:dyDescent="0.2">
      <c r="A7" s="7">
        <v>44200</v>
      </c>
      <c r="B7" s="97"/>
      <c r="C7" s="98"/>
      <c r="D7" s="98"/>
      <c r="E7" s="99">
        <f>SUM(E3:E6)</f>
        <v>0.29166666666666663</v>
      </c>
      <c r="F7" s="211">
        <v>0</v>
      </c>
      <c r="G7" s="289" t="s">
        <v>732</v>
      </c>
      <c r="H7" s="7">
        <v>44320</v>
      </c>
      <c r="I7" s="234">
        <v>0.41666666666666669</v>
      </c>
      <c r="J7" s="235"/>
      <c r="K7" s="236">
        <v>0.70833333333333337</v>
      </c>
      <c r="L7" s="116">
        <f t="shared" ref="L7:L11" si="3">SUM(K7-I7-J7)</f>
        <v>0.29166666666666669</v>
      </c>
      <c r="M7" s="207">
        <v>0</v>
      </c>
      <c r="N7" s="1"/>
      <c r="O7" s="59">
        <v>44443</v>
      </c>
      <c r="P7" s="242">
        <v>0.20833333333333334</v>
      </c>
      <c r="Q7" s="190"/>
      <c r="R7" s="243">
        <v>0.5</v>
      </c>
      <c r="S7" s="116">
        <f t="shared" si="0"/>
        <v>0.29166666666666663</v>
      </c>
      <c r="T7" s="207">
        <v>0</v>
      </c>
      <c r="U7" s="1"/>
    </row>
    <row r="8" spans="1:21" x14ac:dyDescent="0.2">
      <c r="A8" s="7">
        <v>44201</v>
      </c>
      <c r="B8" s="242">
        <v>0.20833333333333334</v>
      </c>
      <c r="C8" s="190"/>
      <c r="D8" s="243">
        <v>0.5</v>
      </c>
      <c r="E8" s="116">
        <f t="shared" ref="E8:E12" si="4">SUM(D8-B8-C8)</f>
        <v>0.29166666666666663</v>
      </c>
      <c r="F8" s="207">
        <v>0</v>
      </c>
      <c r="G8" s="286" t="s">
        <v>741</v>
      </c>
      <c r="H8" s="7">
        <v>44321</v>
      </c>
      <c r="I8" s="234">
        <v>0.41666666666666669</v>
      </c>
      <c r="J8" s="235"/>
      <c r="K8" s="236">
        <v>0.70833333333333337</v>
      </c>
      <c r="L8" s="116">
        <f t="shared" si="3"/>
        <v>0.29166666666666669</v>
      </c>
      <c r="M8" s="207">
        <v>0</v>
      </c>
      <c r="N8" s="1"/>
      <c r="O8" s="59">
        <v>44444</v>
      </c>
      <c r="P8" s="45"/>
      <c r="Q8" s="45"/>
      <c r="R8" s="45"/>
      <c r="S8" s="85"/>
      <c r="T8" s="18"/>
      <c r="U8" s="103"/>
    </row>
    <row r="9" spans="1:21" x14ac:dyDescent="0.2">
      <c r="A9" s="7">
        <v>44202</v>
      </c>
      <c r="B9" s="242">
        <v>0.20833333333333334</v>
      </c>
      <c r="C9" s="190"/>
      <c r="D9" s="243">
        <v>0.5</v>
      </c>
      <c r="E9" s="116">
        <f t="shared" si="4"/>
        <v>0.29166666666666663</v>
      </c>
      <c r="F9" s="207">
        <v>0</v>
      </c>
      <c r="G9" s="1"/>
      <c r="H9" s="7">
        <v>44322</v>
      </c>
      <c r="I9" s="234">
        <v>0.41666666666666669</v>
      </c>
      <c r="J9" s="235"/>
      <c r="K9" s="236">
        <v>0.70833333333333337</v>
      </c>
      <c r="L9" s="116">
        <f t="shared" si="3"/>
        <v>0.29166666666666669</v>
      </c>
      <c r="M9" s="207">
        <v>0</v>
      </c>
      <c r="N9" s="1"/>
      <c r="O9" s="59">
        <v>44445</v>
      </c>
      <c r="P9" s="97"/>
      <c r="Q9" s="98"/>
      <c r="R9" s="98"/>
      <c r="S9" s="99">
        <f>SUM(S3:S8)</f>
        <v>1.458333333333333</v>
      </c>
      <c r="T9" s="211">
        <v>0</v>
      </c>
      <c r="U9" s="206"/>
    </row>
    <row r="10" spans="1:21" x14ac:dyDescent="0.2">
      <c r="A10" s="7">
        <v>44203</v>
      </c>
      <c r="B10" s="242">
        <v>0.20833333333333334</v>
      </c>
      <c r="C10" s="190"/>
      <c r="D10" s="243">
        <v>0.5</v>
      </c>
      <c r="E10" s="116">
        <f t="shared" si="4"/>
        <v>0.29166666666666663</v>
      </c>
      <c r="F10" s="207">
        <v>0</v>
      </c>
      <c r="G10" s="1"/>
      <c r="H10" s="7">
        <v>44323</v>
      </c>
      <c r="I10" s="75"/>
      <c r="J10" s="75"/>
      <c r="K10" s="75"/>
      <c r="L10" s="76"/>
      <c r="M10" s="76"/>
      <c r="N10" s="202" t="s">
        <v>737</v>
      </c>
      <c r="O10" s="7">
        <v>44446</v>
      </c>
      <c r="P10" s="234">
        <v>0.41666666666666669</v>
      </c>
      <c r="Q10" s="235"/>
      <c r="R10" s="236">
        <v>0.70833333333333337</v>
      </c>
      <c r="S10" s="116">
        <f t="shared" ref="S10:S14" si="5">SUM(R10-P10-Q10)</f>
        <v>0.29166666666666669</v>
      </c>
      <c r="T10" s="207">
        <v>0</v>
      </c>
      <c r="U10" s="1"/>
    </row>
    <row r="11" spans="1:21" x14ac:dyDescent="0.2">
      <c r="A11" s="7">
        <v>44204</v>
      </c>
      <c r="B11" s="242">
        <v>0.20833333333333334</v>
      </c>
      <c r="C11" s="190"/>
      <c r="D11" s="243">
        <v>0.5</v>
      </c>
      <c r="E11" s="116">
        <f t="shared" si="4"/>
        <v>0.29166666666666663</v>
      </c>
      <c r="F11" s="207">
        <v>0</v>
      </c>
      <c r="G11" s="1"/>
      <c r="H11" s="7">
        <v>44324</v>
      </c>
      <c r="I11" s="234">
        <v>0.41666666666666669</v>
      </c>
      <c r="J11" s="235"/>
      <c r="K11" s="236">
        <v>0.70833333333333337</v>
      </c>
      <c r="L11" s="116">
        <f t="shared" si="3"/>
        <v>0.29166666666666669</v>
      </c>
      <c r="M11" s="207">
        <v>0</v>
      </c>
      <c r="N11" s="1"/>
      <c r="O11" s="7">
        <v>44447</v>
      </c>
      <c r="P11" s="234">
        <v>0.41666666666666669</v>
      </c>
      <c r="Q11" s="235"/>
      <c r="R11" s="236">
        <v>0.70833333333333337</v>
      </c>
      <c r="S11" s="116">
        <f t="shared" si="5"/>
        <v>0.29166666666666669</v>
      </c>
      <c r="T11" s="207">
        <v>0</v>
      </c>
      <c r="U11" s="1"/>
    </row>
    <row r="12" spans="1:21" x14ac:dyDescent="0.2">
      <c r="A12" s="7">
        <v>44205</v>
      </c>
      <c r="B12" s="242">
        <v>0.20833333333333334</v>
      </c>
      <c r="C12" s="190"/>
      <c r="D12" s="243">
        <v>0.5</v>
      </c>
      <c r="E12" s="116">
        <f t="shared" si="4"/>
        <v>0.29166666666666663</v>
      </c>
      <c r="F12" s="207">
        <v>0</v>
      </c>
      <c r="G12" s="1"/>
      <c r="H12" s="7">
        <v>44325</v>
      </c>
      <c r="I12" s="45"/>
      <c r="J12" s="45"/>
      <c r="K12" s="45"/>
      <c r="L12" s="85"/>
      <c r="M12" s="18"/>
      <c r="N12" s="103"/>
      <c r="O12" s="59">
        <v>44448</v>
      </c>
      <c r="P12" s="234">
        <v>0.41666666666666669</v>
      </c>
      <c r="Q12" s="235"/>
      <c r="R12" s="236">
        <v>0.70833333333333337</v>
      </c>
      <c r="S12" s="116">
        <f t="shared" si="5"/>
        <v>0.29166666666666669</v>
      </c>
      <c r="T12" s="207">
        <v>0</v>
      </c>
      <c r="U12" s="1"/>
    </row>
    <row r="13" spans="1:21" x14ac:dyDescent="0.2">
      <c r="A13" s="7">
        <v>44206</v>
      </c>
      <c r="B13" s="45"/>
      <c r="C13" s="45"/>
      <c r="D13" s="45"/>
      <c r="E13" s="85"/>
      <c r="F13" s="18"/>
      <c r="G13" s="103"/>
      <c r="H13" s="7">
        <v>44326</v>
      </c>
      <c r="I13" s="97"/>
      <c r="J13" s="98"/>
      <c r="K13" s="98"/>
      <c r="L13" s="99">
        <f>SUM(L7:L12)</f>
        <v>1.1666666666666667</v>
      </c>
      <c r="M13" s="211">
        <v>0</v>
      </c>
      <c r="N13" s="206"/>
      <c r="O13" s="7">
        <v>44449</v>
      </c>
      <c r="P13" s="234">
        <v>0.41666666666666669</v>
      </c>
      <c r="Q13" s="235"/>
      <c r="R13" s="236">
        <v>0.70833333333333337</v>
      </c>
      <c r="S13" s="116">
        <f t="shared" si="5"/>
        <v>0.29166666666666669</v>
      </c>
      <c r="T13" s="207">
        <v>0</v>
      </c>
      <c r="U13" s="1"/>
    </row>
    <row r="14" spans="1:21" x14ac:dyDescent="0.2">
      <c r="A14" s="59">
        <v>44207</v>
      </c>
      <c r="B14" s="97"/>
      <c r="C14" s="98"/>
      <c r="D14" s="98"/>
      <c r="E14" s="99">
        <f>SUM(E8:E13)</f>
        <v>1.458333333333333</v>
      </c>
      <c r="F14" s="211">
        <v>0</v>
      </c>
      <c r="G14" s="206"/>
      <c r="H14" s="7">
        <v>44327</v>
      </c>
      <c r="I14" s="242">
        <v>0.20833333333333334</v>
      </c>
      <c r="J14" s="190"/>
      <c r="K14" s="243">
        <v>0.5</v>
      </c>
      <c r="L14" s="116">
        <f t="shared" ref="L14:L18" si="6">SUM(K14-I14-J14)</f>
        <v>0.29166666666666663</v>
      </c>
      <c r="M14" s="207">
        <v>0</v>
      </c>
      <c r="N14" s="1"/>
      <c r="O14" s="59">
        <v>44450</v>
      </c>
      <c r="P14" s="234">
        <v>0.41666666666666669</v>
      </c>
      <c r="Q14" s="235"/>
      <c r="R14" s="236">
        <v>0.70833333333333337</v>
      </c>
      <c r="S14" s="116">
        <f t="shared" si="5"/>
        <v>0.29166666666666669</v>
      </c>
      <c r="T14" s="207">
        <v>0</v>
      </c>
      <c r="U14" s="1"/>
    </row>
    <row r="15" spans="1:21" x14ac:dyDescent="0.2">
      <c r="A15" s="7">
        <v>44208</v>
      </c>
      <c r="B15" s="234">
        <v>0.41666666666666669</v>
      </c>
      <c r="C15" s="235"/>
      <c r="D15" s="236">
        <v>0.70833333333333337</v>
      </c>
      <c r="E15" s="116">
        <f t="shared" ref="E15:E19" si="7">SUM(D15-B15-C15)</f>
        <v>0.29166666666666669</v>
      </c>
      <c r="F15" s="207">
        <v>0</v>
      </c>
      <c r="G15" s="1"/>
      <c r="H15" s="7">
        <v>44328</v>
      </c>
      <c r="I15" s="242">
        <v>0.20833333333333334</v>
      </c>
      <c r="J15" s="190"/>
      <c r="K15" s="243">
        <v>0.5</v>
      </c>
      <c r="L15" s="116">
        <f t="shared" si="6"/>
        <v>0.29166666666666663</v>
      </c>
      <c r="M15" s="207">
        <v>0</v>
      </c>
      <c r="N15" s="1"/>
      <c r="O15" s="59">
        <v>44451</v>
      </c>
      <c r="P15" s="45"/>
      <c r="Q15" s="45"/>
      <c r="R15" s="45"/>
      <c r="S15" s="85"/>
      <c r="T15" s="18"/>
      <c r="U15" s="103"/>
    </row>
    <row r="16" spans="1:21" x14ac:dyDescent="0.2">
      <c r="A16" s="7">
        <v>44209</v>
      </c>
      <c r="B16" s="234">
        <v>0.41666666666666669</v>
      </c>
      <c r="C16" s="235"/>
      <c r="D16" s="236">
        <v>0.70833333333333337</v>
      </c>
      <c r="E16" s="116">
        <f t="shared" si="7"/>
        <v>0.29166666666666669</v>
      </c>
      <c r="F16" s="207">
        <v>0</v>
      </c>
      <c r="G16" s="1"/>
      <c r="H16" s="7">
        <v>44329</v>
      </c>
      <c r="I16" s="242">
        <v>0.20833333333333334</v>
      </c>
      <c r="J16" s="190"/>
      <c r="K16" s="243">
        <v>0.5</v>
      </c>
      <c r="L16" s="116">
        <f t="shared" si="6"/>
        <v>0.29166666666666663</v>
      </c>
      <c r="M16" s="207">
        <v>0</v>
      </c>
      <c r="N16" s="1"/>
      <c r="O16" s="59">
        <v>44452</v>
      </c>
      <c r="P16" s="97"/>
      <c r="Q16" s="98"/>
      <c r="R16" s="98"/>
      <c r="S16" s="99">
        <f>SUM(S10:S15)</f>
        <v>1.4583333333333335</v>
      </c>
      <c r="T16" s="211">
        <v>0</v>
      </c>
      <c r="U16" s="206"/>
    </row>
    <row r="17" spans="1:21" x14ac:dyDescent="0.2">
      <c r="A17" s="7">
        <v>44210</v>
      </c>
      <c r="B17" s="234">
        <v>0.41666666666666669</v>
      </c>
      <c r="C17" s="235"/>
      <c r="D17" s="236">
        <v>0.70833333333333337</v>
      </c>
      <c r="E17" s="116">
        <f t="shared" si="7"/>
        <v>0.29166666666666669</v>
      </c>
      <c r="F17" s="207">
        <v>0</v>
      </c>
      <c r="G17" s="1"/>
      <c r="H17" s="7">
        <v>44330</v>
      </c>
      <c r="I17" s="242">
        <v>0.20833333333333334</v>
      </c>
      <c r="J17" s="190"/>
      <c r="K17" s="243">
        <v>0.5</v>
      </c>
      <c r="L17" s="116">
        <f t="shared" si="6"/>
        <v>0.29166666666666663</v>
      </c>
      <c r="M17" s="207">
        <v>0</v>
      </c>
      <c r="N17" s="1"/>
      <c r="O17" s="7">
        <v>44453</v>
      </c>
      <c r="P17" s="242">
        <v>0.20833333333333334</v>
      </c>
      <c r="Q17" s="190"/>
      <c r="R17" s="243">
        <v>0.5</v>
      </c>
      <c r="S17" s="116">
        <f t="shared" ref="S17:S21" si="8">SUM(R17-P17-Q17)</f>
        <v>0.29166666666666663</v>
      </c>
      <c r="T17" s="207">
        <v>0</v>
      </c>
      <c r="U17" s="1"/>
    </row>
    <row r="18" spans="1:21" x14ac:dyDescent="0.2">
      <c r="A18" s="7">
        <v>44211</v>
      </c>
      <c r="B18" s="234">
        <v>0.41666666666666669</v>
      </c>
      <c r="C18" s="235"/>
      <c r="D18" s="236">
        <v>0.70833333333333337</v>
      </c>
      <c r="E18" s="116">
        <f t="shared" si="7"/>
        <v>0.29166666666666669</v>
      </c>
      <c r="F18" s="207">
        <v>0</v>
      </c>
      <c r="G18" s="1"/>
      <c r="H18" s="7">
        <v>44331</v>
      </c>
      <c r="I18" s="242">
        <v>0.20833333333333334</v>
      </c>
      <c r="J18" s="190"/>
      <c r="K18" s="243">
        <v>0.5</v>
      </c>
      <c r="L18" s="116">
        <f t="shared" si="6"/>
        <v>0.29166666666666663</v>
      </c>
      <c r="M18" s="207">
        <v>0</v>
      </c>
      <c r="N18" s="1"/>
      <c r="O18" s="59">
        <v>44454</v>
      </c>
      <c r="P18" s="242">
        <v>0.20833333333333334</v>
      </c>
      <c r="Q18" s="190"/>
      <c r="R18" s="243">
        <v>0.5</v>
      </c>
      <c r="S18" s="116">
        <f t="shared" si="8"/>
        <v>0.29166666666666663</v>
      </c>
      <c r="T18" s="207">
        <v>0</v>
      </c>
      <c r="U18" s="1"/>
    </row>
    <row r="19" spans="1:21" x14ac:dyDescent="0.2">
      <c r="A19" s="7">
        <v>44212</v>
      </c>
      <c r="B19" s="234">
        <v>0.41666666666666669</v>
      </c>
      <c r="C19" s="235"/>
      <c r="D19" s="236">
        <v>0.70833333333333337</v>
      </c>
      <c r="E19" s="116">
        <f t="shared" si="7"/>
        <v>0.29166666666666669</v>
      </c>
      <c r="F19" s="207">
        <v>0</v>
      </c>
      <c r="G19" s="1"/>
      <c r="H19" s="7">
        <v>44332</v>
      </c>
      <c r="I19" s="45"/>
      <c r="J19" s="45"/>
      <c r="K19" s="45"/>
      <c r="L19" s="85"/>
      <c r="M19" s="18"/>
      <c r="N19" s="103"/>
      <c r="O19" s="59">
        <v>44455</v>
      </c>
      <c r="P19" s="74"/>
      <c r="Q19" s="150"/>
      <c r="R19" s="150"/>
      <c r="S19" s="158"/>
      <c r="T19" s="150"/>
      <c r="U19" s="298" t="s">
        <v>762</v>
      </c>
    </row>
    <row r="20" spans="1:21" x14ac:dyDescent="0.2">
      <c r="A20" s="7">
        <v>44213</v>
      </c>
      <c r="B20" s="45"/>
      <c r="C20" s="45"/>
      <c r="D20" s="45"/>
      <c r="E20" s="85"/>
      <c r="F20" s="18"/>
      <c r="G20" s="103"/>
      <c r="H20" s="7">
        <v>44333</v>
      </c>
      <c r="I20" s="97"/>
      <c r="J20" s="98"/>
      <c r="K20" s="98"/>
      <c r="L20" s="99">
        <f>SUM(L14:L19)</f>
        <v>1.458333333333333</v>
      </c>
      <c r="M20" s="211">
        <v>0</v>
      </c>
      <c r="N20" s="206"/>
      <c r="O20" s="7">
        <v>44456</v>
      </c>
      <c r="P20" s="242">
        <v>0.20833333333333334</v>
      </c>
      <c r="Q20" s="190"/>
      <c r="R20" s="243">
        <v>0.5</v>
      </c>
      <c r="S20" s="116">
        <f t="shared" si="8"/>
        <v>0.29166666666666663</v>
      </c>
      <c r="T20" s="207">
        <v>0</v>
      </c>
      <c r="U20" s="1"/>
    </row>
    <row r="21" spans="1:21" x14ac:dyDescent="0.2">
      <c r="A21" s="59">
        <v>44214</v>
      </c>
      <c r="B21" s="97"/>
      <c r="C21" s="98"/>
      <c r="D21" s="98"/>
      <c r="E21" s="99">
        <f>SUM(E15:E20)</f>
        <v>1.4583333333333335</v>
      </c>
      <c r="F21" s="211">
        <v>0</v>
      </c>
      <c r="G21" s="206"/>
      <c r="H21" s="7">
        <v>44334</v>
      </c>
      <c r="I21" s="234">
        <v>0.41666666666666669</v>
      </c>
      <c r="J21" s="235"/>
      <c r="K21" s="236">
        <v>0.70833333333333337</v>
      </c>
      <c r="L21" s="116">
        <f t="shared" ref="L21:L25" si="9">SUM(K21-I21-J21)</f>
        <v>0.29166666666666669</v>
      </c>
      <c r="M21" s="207">
        <v>0</v>
      </c>
      <c r="N21" s="1"/>
      <c r="O21" s="59">
        <v>44457</v>
      </c>
      <c r="P21" s="242">
        <v>0.20833333333333334</v>
      </c>
      <c r="Q21" s="190"/>
      <c r="R21" s="243">
        <v>0.5</v>
      </c>
      <c r="S21" s="116">
        <f t="shared" si="8"/>
        <v>0.29166666666666663</v>
      </c>
      <c r="T21" s="207">
        <v>0</v>
      </c>
      <c r="U21" s="1"/>
    </row>
    <row r="22" spans="1:21" x14ac:dyDescent="0.2">
      <c r="A22" s="7">
        <v>44215</v>
      </c>
      <c r="B22" s="242">
        <v>0.20833333333333334</v>
      </c>
      <c r="C22" s="190"/>
      <c r="D22" s="243">
        <v>0.5</v>
      </c>
      <c r="E22" s="116">
        <f t="shared" ref="E22:E26" si="10">SUM(D22-B22-C22)</f>
        <v>0.29166666666666663</v>
      </c>
      <c r="F22" s="207">
        <v>0</v>
      </c>
      <c r="G22" s="1"/>
      <c r="H22" s="7">
        <v>44335</v>
      </c>
      <c r="I22" s="234">
        <v>0.41666666666666669</v>
      </c>
      <c r="J22" s="235"/>
      <c r="K22" s="236">
        <v>0.70833333333333337</v>
      </c>
      <c r="L22" s="116">
        <f t="shared" si="9"/>
        <v>0.29166666666666669</v>
      </c>
      <c r="M22" s="207">
        <v>0</v>
      </c>
      <c r="N22" s="1"/>
      <c r="O22" s="59">
        <v>44458</v>
      </c>
      <c r="P22" s="45"/>
      <c r="Q22" s="45"/>
      <c r="R22" s="45"/>
      <c r="S22" s="85"/>
      <c r="T22" s="18"/>
      <c r="U22" s="103"/>
    </row>
    <row r="23" spans="1:21" x14ac:dyDescent="0.2">
      <c r="A23" s="7">
        <v>44216</v>
      </c>
      <c r="B23" s="242">
        <v>0.20833333333333334</v>
      </c>
      <c r="C23" s="190"/>
      <c r="D23" s="243">
        <v>0.5</v>
      </c>
      <c r="E23" s="116">
        <f t="shared" si="10"/>
        <v>0.29166666666666663</v>
      </c>
      <c r="F23" s="207">
        <v>0</v>
      </c>
      <c r="G23" s="1"/>
      <c r="H23" s="7">
        <v>44336</v>
      </c>
      <c r="I23" s="291">
        <v>0.375</v>
      </c>
      <c r="J23" s="291">
        <v>4.1666666666666664E-2</v>
      </c>
      <c r="K23" s="291">
        <v>0.70833333333333337</v>
      </c>
      <c r="L23" s="116">
        <f t="shared" si="9"/>
        <v>0.29166666666666669</v>
      </c>
      <c r="M23" s="207">
        <v>0</v>
      </c>
      <c r="N23" s="65" t="s">
        <v>753</v>
      </c>
      <c r="O23" s="59">
        <v>44459</v>
      </c>
      <c r="P23" s="97"/>
      <c r="Q23" s="98"/>
      <c r="R23" s="98"/>
      <c r="S23" s="99">
        <f>SUM(S17:S22)</f>
        <v>1.1666666666666665</v>
      </c>
      <c r="T23" s="211">
        <v>0</v>
      </c>
      <c r="U23" s="206"/>
    </row>
    <row r="24" spans="1:21" x14ac:dyDescent="0.2">
      <c r="A24" s="7">
        <v>44217</v>
      </c>
      <c r="B24" s="242">
        <v>0.20833333333333334</v>
      </c>
      <c r="C24" s="190"/>
      <c r="D24" s="243">
        <v>0.5</v>
      </c>
      <c r="E24" s="116">
        <f t="shared" si="10"/>
        <v>0.29166666666666663</v>
      </c>
      <c r="F24" s="207">
        <v>0</v>
      </c>
      <c r="G24" s="1"/>
      <c r="H24" s="7">
        <v>44337</v>
      </c>
      <c r="I24" s="291">
        <v>0.35416666666666669</v>
      </c>
      <c r="J24" s="291">
        <v>4.1666666666666664E-2</v>
      </c>
      <c r="K24" s="291">
        <v>0.6875</v>
      </c>
      <c r="L24" s="116">
        <f t="shared" si="9"/>
        <v>0.29166666666666663</v>
      </c>
      <c r="M24" s="207">
        <v>0</v>
      </c>
      <c r="N24" s="65" t="s">
        <v>753</v>
      </c>
      <c r="O24" s="7">
        <v>44460</v>
      </c>
      <c r="P24" s="234">
        <v>0.41666666666666669</v>
      </c>
      <c r="Q24" s="235"/>
      <c r="R24" s="236">
        <v>0.70833333333333337</v>
      </c>
      <c r="S24" s="116">
        <f t="shared" ref="S24" si="11">SUM(R24-P24-Q24)</f>
        <v>0.29166666666666669</v>
      </c>
      <c r="T24" s="207">
        <v>0</v>
      </c>
      <c r="U24" s="65"/>
    </row>
    <row r="25" spans="1:21" x14ac:dyDescent="0.2">
      <c r="A25" s="7">
        <v>44218</v>
      </c>
      <c r="B25" s="242">
        <v>0.20833333333333334</v>
      </c>
      <c r="C25" s="190"/>
      <c r="D25" s="243">
        <v>0.5</v>
      </c>
      <c r="E25" s="116">
        <f t="shared" si="10"/>
        <v>0.29166666666666663</v>
      </c>
      <c r="F25" s="207">
        <v>0</v>
      </c>
      <c r="G25" s="1"/>
      <c r="H25" s="7">
        <v>44338</v>
      </c>
      <c r="I25" s="234">
        <v>0.41666666666666669</v>
      </c>
      <c r="J25" s="235"/>
      <c r="K25" s="236">
        <v>0.70833333333333337</v>
      </c>
      <c r="L25" s="116">
        <f t="shared" si="9"/>
        <v>0.29166666666666669</v>
      </c>
      <c r="M25" s="207">
        <v>0</v>
      </c>
      <c r="N25" s="1"/>
      <c r="O25" s="59">
        <v>44461</v>
      </c>
      <c r="P25" s="234">
        <v>0.41666666666666669</v>
      </c>
      <c r="Q25" s="235"/>
      <c r="R25" s="236">
        <v>0.70833333333333337</v>
      </c>
      <c r="S25" s="116">
        <f t="shared" ref="S25:S26" si="12">SUM(R25-P25-Q25)</f>
        <v>0.29166666666666669</v>
      </c>
      <c r="T25" s="207">
        <v>0</v>
      </c>
      <c r="U25" s="1"/>
    </row>
    <row r="26" spans="1:21" x14ac:dyDescent="0.2">
      <c r="A26" s="7">
        <v>44219</v>
      </c>
      <c r="B26" s="242">
        <v>0.20833333333333334</v>
      </c>
      <c r="C26" s="190"/>
      <c r="D26" s="243">
        <v>0.5</v>
      </c>
      <c r="E26" s="116">
        <f t="shared" si="10"/>
        <v>0.29166666666666663</v>
      </c>
      <c r="F26" s="207">
        <v>0</v>
      </c>
      <c r="G26" s="1"/>
      <c r="H26" s="7">
        <v>44339</v>
      </c>
      <c r="I26" s="45"/>
      <c r="J26" s="45"/>
      <c r="K26" s="45"/>
      <c r="L26" s="85"/>
      <c r="M26" s="18"/>
      <c r="N26" s="103"/>
      <c r="O26" s="59">
        <v>44462</v>
      </c>
      <c r="P26" s="222">
        <v>0.35416666666666669</v>
      </c>
      <c r="Q26" s="222">
        <v>2.0833333333333332E-2</v>
      </c>
      <c r="R26" s="222">
        <v>0.66666666666666663</v>
      </c>
      <c r="S26" s="116">
        <f t="shared" si="12"/>
        <v>0.29166666666666663</v>
      </c>
      <c r="T26" s="207">
        <v>0</v>
      </c>
      <c r="U26" s="1"/>
    </row>
    <row r="27" spans="1:21" x14ac:dyDescent="0.2">
      <c r="A27" s="7">
        <v>44220</v>
      </c>
      <c r="B27" s="45"/>
      <c r="C27" s="45"/>
      <c r="D27" s="45"/>
      <c r="E27" s="85"/>
      <c r="F27" s="18"/>
      <c r="G27" s="103"/>
      <c r="H27" s="7">
        <v>44340</v>
      </c>
      <c r="I27" s="97"/>
      <c r="J27" s="98"/>
      <c r="K27" s="98"/>
      <c r="L27" s="99">
        <f>SUM(L21:L26)</f>
        <v>1.4583333333333333</v>
      </c>
      <c r="M27" s="211">
        <v>0</v>
      </c>
      <c r="N27" s="206"/>
      <c r="O27" s="7">
        <v>44463</v>
      </c>
      <c r="P27" s="299"/>
      <c r="Q27" s="299"/>
      <c r="R27" s="299"/>
      <c r="S27" s="301">
        <v>0</v>
      </c>
      <c r="T27" s="207">
        <v>0</v>
      </c>
      <c r="U27" s="1" t="s">
        <v>767</v>
      </c>
    </row>
    <row r="28" spans="1:21" x14ac:dyDescent="0.2">
      <c r="A28" s="59">
        <v>44221</v>
      </c>
      <c r="B28" s="97"/>
      <c r="C28" s="98"/>
      <c r="D28" s="98"/>
      <c r="E28" s="99">
        <f>SUM(E22:E27)</f>
        <v>1.458333333333333</v>
      </c>
      <c r="F28" s="211">
        <v>0</v>
      </c>
      <c r="G28" s="206"/>
      <c r="H28" s="7">
        <v>44341</v>
      </c>
      <c r="I28" s="242">
        <v>0.20833333333333334</v>
      </c>
      <c r="J28" s="190"/>
      <c r="K28" s="243">
        <v>0.5</v>
      </c>
      <c r="L28" s="116">
        <f t="shared" ref="L28:L30" si="13">SUM(K28-I28-J28)</f>
        <v>0.29166666666666663</v>
      </c>
      <c r="M28" s="207">
        <v>0</v>
      </c>
      <c r="N28" s="1"/>
      <c r="O28" s="59">
        <v>44464</v>
      </c>
      <c r="P28" s="299"/>
      <c r="Q28" s="299"/>
      <c r="R28" s="299"/>
      <c r="S28" s="301">
        <v>0</v>
      </c>
      <c r="T28" s="207">
        <v>0</v>
      </c>
      <c r="U28" s="1"/>
    </row>
    <row r="29" spans="1:21" x14ac:dyDescent="0.2">
      <c r="A29" s="7">
        <v>44222</v>
      </c>
      <c r="B29" s="234">
        <v>0.41666666666666669</v>
      </c>
      <c r="C29" s="235"/>
      <c r="D29" s="236">
        <v>0.70833333333333337</v>
      </c>
      <c r="E29" s="116">
        <f t="shared" ref="E29:E32" si="14">SUM(D29-B29-C29)</f>
        <v>0.29166666666666669</v>
      </c>
      <c r="F29" s="207">
        <v>0</v>
      </c>
      <c r="G29" s="1"/>
      <c r="H29" s="7">
        <v>44342</v>
      </c>
      <c r="I29" s="242">
        <v>0.20833333333333334</v>
      </c>
      <c r="J29" s="190"/>
      <c r="K29" s="243">
        <v>0.5</v>
      </c>
      <c r="L29" s="116">
        <f t="shared" si="13"/>
        <v>0.29166666666666663</v>
      </c>
      <c r="M29" s="207">
        <v>0</v>
      </c>
      <c r="N29" s="1"/>
      <c r="O29" s="59">
        <v>44465</v>
      </c>
      <c r="P29" s="45"/>
      <c r="Q29" s="45"/>
      <c r="R29" s="45"/>
      <c r="S29" s="85"/>
      <c r="T29" s="18"/>
      <c r="U29" s="103"/>
    </row>
    <row r="30" spans="1:21" x14ac:dyDescent="0.2">
      <c r="A30" s="7">
        <v>44223</v>
      </c>
      <c r="B30" s="234">
        <v>0.41666666666666669</v>
      </c>
      <c r="C30" s="235"/>
      <c r="D30" s="236">
        <v>0.70833333333333337</v>
      </c>
      <c r="E30" s="116">
        <f t="shared" si="14"/>
        <v>0.29166666666666669</v>
      </c>
      <c r="F30" s="207">
        <v>0</v>
      </c>
      <c r="G30" s="1"/>
      <c r="H30" s="7">
        <v>44343</v>
      </c>
      <c r="I30" s="242">
        <v>0.20833333333333334</v>
      </c>
      <c r="J30" s="190"/>
      <c r="K30" s="243">
        <v>0.5</v>
      </c>
      <c r="L30" s="116">
        <f t="shared" si="13"/>
        <v>0.29166666666666663</v>
      </c>
      <c r="M30" s="207">
        <v>0</v>
      </c>
      <c r="N30" s="1"/>
      <c r="O30" s="231">
        <v>44466</v>
      </c>
      <c r="P30" s="97"/>
      <c r="Q30" s="98"/>
      <c r="R30" s="98"/>
      <c r="S30" s="99">
        <f>SUM(S24:S29)</f>
        <v>0.875</v>
      </c>
      <c r="T30" s="211">
        <v>0</v>
      </c>
      <c r="U30" s="206"/>
    </row>
    <row r="31" spans="1:21" x14ac:dyDescent="0.2">
      <c r="A31" s="7">
        <v>44224</v>
      </c>
      <c r="B31" s="234">
        <v>0.41666666666666669</v>
      </c>
      <c r="C31" s="235"/>
      <c r="D31" s="236">
        <v>0.70833333333333337</v>
      </c>
      <c r="E31" s="116">
        <f t="shared" si="14"/>
        <v>0.29166666666666669</v>
      </c>
      <c r="F31" s="207">
        <v>0</v>
      </c>
      <c r="G31" s="1"/>
      <c r="H31" s="7">
        <v>44344</v>
      </c>
      <c r="I31" s="75"/>
      <c r="J31" s="75"/>
      <c r="K31" s="75"/>
      <c r="L31" s="76"/>
      <c r="M31" s="76"/>
      <c r="N31" s="202" t="s">
        <v>681</v>
      </c>
      <c r="O31" s="7">
        <v>44467</v>
      </c>
      <c r="P31" s="222">
        <v>0.35416666666666669</v>
      </c>
      <c r="Q31" s="222">
        <v>2.0833333333333332E-2</v>
      </c>
      <c r="R31" s="222">
        <v>0.66666666666666663</v>
      </c>
      <c r="S31" s="116">
        <f t="shared" ref="S31" si="15">SUM(R31-P31-Q31)</f>
        <v>0.29166666666666663</v>
      </c>
      <c r="T31" s="207">
        <v>0</v>
      </c>
      <c r="U31" s="1" t="s">
        <v>768</v>
      </c>
    </row>
    <row r="32" spans="1:21" x14ac:dyDescent="0.2">
      <c r="A32" s="7">
        <v>44225</v>
      </c>
      <c r="B32" s="234">
        <v>0.41666666666666669</v>
      </c>
      <c r="C32" s="235"/>
      <c r="D32" s="236">
        <v>0.70833333333333337</v>
      </c>
      <c r="E32" s="116">
        <f t="shared" si="14"/>
        <v>0.29166666666666669</v>
      </c>
      <c r="F32" s="207">
        <v>0</v>
      </c>
      <c r="G32" s="1"/>
      <c r="H32" s="7">
        <v>44345</v>
      </c>
      <c r="I32" s="262"/>
      <c r="J32" s="263"/>
      <c r="K32" s="263"/>
      <c r="L32" s="264"/>
      <c r="M32" s="263"/>
      <c r="N32" s="265" t="s">
        <v>702</v>
      </c>
      <c r="O32" s="59">
        <v>44468</v>
      </c>
      <c r="P32" s="222">
        <v>0.35416666666666669</v>
      </c>
      <c r="Q32" s="222">
        <v>2.0833333333333332E-2</v>
      </c>
      <c r="R32" s="222">
        <v>0.66666666666666663</v>
      </c>
      <c r="S32" s="116">
        <f t="shared" ref="S32" si="16">SUM(R32-P32-Q32)</f>
        <v>0.29166666666666663</v>
      </c>
      <c r="T32" s="207">
        <v>0</v>
      </c>
      <c r="U32" s="1"/>
    </row>
    <row r="33" spans="1:21" x14ac:dyDescent="0.2">
      <c r="A33" s="7">
        <v>44226</v>
      </c>
      <c r="B33" s="222">
        <v>0.35416666666666669</v>
      </c>
      <c r="C33" s="222"/>
      <c r="D33" s="222">
        <v>0.64583333333333337</v>
      </c>
      <c r="E33" s="116">
        <f t="shared" ref="E33" si="17">SUM(D33-B33-C33)</f>
        <v>0.29166666666666669</v>
      </c>
      <c r="F33" s="207">
        <v>0</v>
      </c>
      <c r="G33" s="286" t="s">
        <v>675</v>
      </c>
      <c r="H33" s="7">
        <v>44346</v>
      </c>
      <c r="I33" s="45"/>
      <c r="J33" s="45"/>
      <c r="K33" s="45"/>
      <c r="L33" s="85"/>
      <c r="M33" s="18"/>
      <c r="N33" s="103"/>
      <c r="O33" s="7"/>
      <c r="P33" s="8"/>
      <c r="Q33" s="8"/>
      <c r="R33" s="8"/>
      <c r="S33" s="85"/>
      <c r="T33" s="43"/>
      <c r="U33" s="1"/>
    </row>
    <row r="34" spans="1:21" x14ac:dyDescent="0.2">
      <c r="A34" s="7"/>
      <c r="B34" s="8"/>
      <c r="C34" s="8"/>
      <c r="D34" s="8"/>
      <c r="E34" s="85"/>
      <c r="F34" s="43"/>
      <c r="G34" s="1"/>
      <c r="H34" s="7"/>
      <c r="I34" s="97"/>
      <c r="J34" s="98"/>
      <c r="K34" s="98"/>
      <c r="L34" s="99">
        <f>SUM(L28:L33)</f>
        <v>0.87499999999999989</v>
      </c>
      <c r="M34" s="211">
        <v>0</v>
      </c>
      <c r="N34" s="206"/>
      <c r="O34" s="7"/>
      <c r="P34" s="8"/>
      <c r="Q34" s="8"/>
      <c r="R34" s="8"/>
      <c r="S34" s="85"/>
      <c r="T34" s="43"/>
      <c r="U34" s="1"/>
    </row>
    <row r="35" spans="1:21" x14ac:dyDescent="0.2">
      <c r="A35" s="7"/>
      <c r="B35" s="8"/>
      <c r="C35" s="8"/>
      <c r="D35" s="8"/>
      <c r="E35" s="85"/>
      <c r="F35" s="43"/>
      <c r="G35" s="1"/>
      <c r="H35" s="7"/>
      <c r="I35" s="8"/>
      <c r="J35" s="8"/>
      <c r="K35" s="8"/>
      <c r="L35" s="85"/>
      <c r="M35" s="43"/>
      <c r="N35" s="1"/>
      <c r="O35" s="7"/>
      <c r="P35" s="8"/>
      <c r="Q35" s="8"/>
      <c r="R35" s="8"/>
      <c r="S35" s="85"/>
      <c r="T35" s="43"/>
      <c r="U35" s="1"/>
    </row>
    <row r="36" spans="1:21" x14ac:dyDescent="0.2">
      <c r="A36" s="7"/>
      <c r="B36" s="8"/>
      <c r="C36" s="8"/>
      <c r="D36" s="8"/>
      <c r="E36" s="85"/>
      <c r="F36" s="43"/>
      <c r="G36" s="1"/>
      <c r="H36" s="7"/>
      <c r="I36" s="8"/>
      <c r="J36" s="8"/>
      <c r="K36" s="8"/>
      <c r="L36" s="85"/>
      <c r="M36" s="43"/>
      <c r="N36" s="1"/>
      <c r="O36" s="7"/>
      <c r="P36" s="8"/>
      <c r="Q36" s="8"/>
      <c r="R36" s="8"/>
      <c r="S36" s="85"/>
      <c r="T36" s="43"/>
      <c r="U36" s="1"/>
    </row>
    <row r="37" spans="1:21" x14ac:dyDescent="0.2">
      <c r="A37" s="7"/>
      <c r="B37" s="8"/>
      <c r="C37" s="8"/>
      <c r="D37" s="8"/>
      <c r="E37" s="85"/>
      <c r="F37" s="43"/>
      <c r="G37" s="1"/>
      <c r="H37" s="7"/>
      <c r="I37" s="8"/>
      <c r="J37" s="8"/>
      <c r="K37" s="8"/>
      <c r="L37" s="85"/>
      <c r="M37" s="43"/>
      <c r="N37" s="1"/>
      <c r="O37" s="7"/>
      <c r="P37" s="8"/>
      <c r="Q37" s="8"/>
      <c r="R37" s="8"/>
      <c r="S37" s="85"/>
      <c r="T37" s="43"/>
      <c r="U37" s="1"/>
    </row>
    <row r="38" spans="1:21" x14ac:dyDescent="0.2">
      <c r="A38" s="7"/>
      <c r="B38" s="8"/>
      <c r="C38" s="8"/>
      <c r="D38" s="8"/>
      <c r="E38" s="85"/>
      <c r="F38" s="43"/>
      <c r="G38" s="1"/>
      <c r="H38" s="7"/>
      <c r="I38" s="8"/>
      <c r="J38" s="8"/>
      <c r="K38" s="8"/>
      <c r="L38" s="85"/>
      <c r="M38" s="43"/>
      <c r="N38" s="1"/>
      <c r="O38" s="7"/>
      <c r="P38" s="8"/>
      <c r="Q38" s="8"/>
      <c r="R38" s="8"/>
      <c r="S38" s="85"/>
      <c r="T38" s="43"/>
      <c r="U38" s="1"/>
    </row>
    <row r="39" spans="1:21" x14ac:dyDescent="0.2">
      <c r="A39" s="7"/>
      <c r="B39" s="8"/>
      <c r="C39" s="8"/>
      <c r="D39" s="8"/>
      <c r="E39" s="85"/>
      <c r="F39" s="43"/>
      <c r="G39" s="1"/>
      <c r="H39" s="7"/>
      <c r="I39" s="8"/>
      <c r="J39" s="8"/>
      <c r="K39" s="8"/>
      <c r="L39" s="85"/>
      <c r="M39" s="43"/>
      <c r="N39" s="1"/>
      <c r="O39" s="7"/>
      <c r="P39" s="8"/>
      <c r="Q39" s="8"/>
      <c r="R39" s="8"/>
      <c r="S39" s="85"/>
      <c r="T39" s="43"/>
      <c r="U39" s="1"/>
    </row>
    <row r="40" spans="1:21" x14ac:dyDescent="0.2">
      <c r="A40" s="7"/>
      <c r="B40" s="8"/>
      <c r="C40" s="8"/>
      <c r="D40" s="8"/>
      <c r="E40" s="85"/>
      <c r="F40" s="43"/>
      <c r="G40" s="1"/>
      <c r="H40" s="7"/>
      <c r="I40" s="8"/>
      <c r="J40" s="8"/>
      <c r="K40" s="8"/>
      <c r="L40" s="85"/>
      <c r="M40" s="43"/>
      <c r="N40" s="1"/>
      <c r="O40" s="7"/>
      <c r="P40" s="8"/>
      <c r="Q40" s="8"/>
      <c r="R40" s="8"/>
      <c r="S40" s="85"/>
      <c r="T40" s="43"/>
      <c r="U40" s="1"/>
    </row>
    <row r="41" spans="1:21" x14ac:dyDescent="0.2">
      <c r="A41" s="7"/>
      <c r="B41" s="8"/>
      <c r="C41" s="8"/>
      <c r="D41" s="8"/>
      <c r="E41" s="85"/>
      <c r="F41" s="43"/>
      <c r="G41" s="1"/>
      <c r="H41" s="7"/>
      <c r="I41" s="8"/>
      <c r="J41" s="8"/>
      <c r="K41" s="8"/>
      <c r="L41" s="85"/>
      <c r="M41" s="43"/>
      <c r="N41" s="1"/>
      <c r="O41" s="7"/>
      <c r="P41" s="8"/>
      <c r="Q41" s="8"/>
      <c r="R41" s="8"/>
      <c r="S41" s="85"/>
      <c r="T41" s="43"/>
      <c r="U41" s="1"/>
    </row>
    <row r="42" spans="1:21" x14ac:dyDescent="0.2">
      <c r="A42" s="7"/>
      <c r="B42" s="8"/>
      <c r="C42" s="8"/>
      <c r="D42" s="8"/>
      <c r="E42" s="85"/>
      <c r="F42" s="43"/>
      <c r="G42" s="1"/>
      <c r="H42" s="7"/>
      <c r="I42" s="8"/>
      <c r="J42" s="8"/>
      <c r="K42" s="8"/>
      <c r="L42" s="85"/>
      <c r="M42" s="43"/>
      <c r="N42" s="1"/>
      <c r="O42" s="7"/>
      <c r="P42" s="8"/>
      <c r="Q42" s="8"/>
      <c r="R42" s="8"/>
      <c r="S42" s="85"/>
      <c r="T42" s="43"/>
      <c r="U42" s="1"/>
    </row>
    <row r="43" spans="1:21" x14ac:dyDescent="0.2">
      <c r="A43" s="7"/>
      <c r="B43" s="8"/>
      <c r="C43" s="8"/>
      <c r="D43" s="8"/>
      <c r="E43" s="85"/>
      <c r="F43" s="43"/>
      <c r="G43" s="1"/>
      <c r="H43" s="7"/>
      <c r="I43" s="8"/>
      <c r="J43" s="8"/>
      <c r="K43" s="8"/>
      <c r="L43" s="85"/>
      <c r="M43" s="43"/>
      <c r="N43" s="1"/>
      <c r="O43" s="7"/>
      <c r="P43" s="8"/>
      <c r="Q43" s="8"/>
      <c r="R43" s="8"/>
      <c r="S43" s="85"/>
      <c r="T43" s="43"/>
      <c r="U43" s="1"/>
    </row>
    <row r="44" spans="1:21" x14ac:dyDescent="0.2">
      <c r="A44" s="7"/>
      <c r="B44" s="8"/>
      <c r="C44" s="8"/>
      <c r="D44" s="8"/>
      <c r="E44" s="85"/>
      <c r="F44" s="43"/>
      <c r="G44" s="1"/>
      <c r="H44" s="7"/>
      <c r="I44" s="8"/>
      <c r="J44" s="8"/>
      <c r="K44" s="8"/>
      <c r="L44" s="85"/>
      <c r="M44" s="43"/>
      <c r="N44" s="1"/>
      <c r="O44" s="7"/>
      <c r="P44" s="8"/>
      <c r="Q44" s="8"/>
      <c r="R44" s="8"/>
      <c r="S44" s="85"/>
      <c r="T44" s="43"/>
      <c r="U44" s="1"/>
    </row>
    <row r="45" spans="1:21" x14ac:dyDescent="0.2">
      <c r="A45" s="7"/>
      <c r="B45" s="8"/>
      <c r="C45" s="8"/>
      <c r="D45" s="8"/>
      <c r="E45" s="85"/>
      <c r="F45" s="43"/>
      <c r="G45" s="1"/>
      <c r="H45" s="7"/>
      <c r="I45" s="8"/>
      <c r="J45" s="8"/>
      <c r="K45" s="8"/>
      <c r="L45" s="85"/>
      <c r="M45" s="43"/>
      <c r="N45" s="1"/>
      <c r="O45" s="7"/>
      <c r="P45" s="8"/>
      <c r="Q45" s="8"/>
      <c r="R45" s="8"/>
      <c r="S45" s="85"/>
      <c r="T45" s="43"/>
      <c r="U45" s="1"/>
    </row>
    <row r="46" spans="1:21" x14ac:dyDescent="0.2">
      <c r="A46" s="7"/>
      <c r="B46" s="8"/>
      <c r="C46" s="8"/>
      <c r="D46" s="8"/>
      <c r="E46" s="85"/>
      <c r="F46" s="43"/>
      <c r="G46" s="1"/>
      <c r="H46" s="7"/>
      <c r="I46" s="8"/>
      <c r="J46" s="8"/>
      <c r="K46" s="8"/>
      <c r="L46" s="85"/>
      <c r="M46" s="43"/>
      <c r="N46" s="1"/>
      <c r="O46" s="7"/>
      <c r="P46" s="8"/>
      <c r="Q46" s="8"/>
      <c r="R46" s="8"/>
      <c r="S46" s="85"/>
      <c r="T46" s="43"/>
      <c r="U46" s="1"/>
    </row>
    <row r="47" spans="1:21" x14ac:dyDescent="0.2">
      <c r="A47" s="7"/>
      <c r="B47" s="8"/>
      <c r="C47" s="8"/>
      <c r="D47" s="8"/>
      <c r="E47" s="85"/>
      <c r="F47" s="44"/>
      <c r="G47" s="29"/>
      <c r="H47" s="7"/>
      <c r="I47" s="8"/>
      <c r="J47" s="8"/>
      <c r="K47" s="8"/>
      <c r="L47" s="85"/>
      <c r="M47" s="44"/>
      <c r="N47" s="29"/>
      <c r="O47" s="7"/>
      <c r="P47" s="8"/>
      <c r="Q47" s="8"/>
      <c r="R47" s="8"/>
      <c r="S47" s="85"/>
      <c r="T47" s="44"/>
      <c r="U47" s="29"/>
    </row>
    <row r="48" spans="1:21" x14ac:dyDescent="0.2">
      <c r="A48" s="7"/>
      <c r="B48" s="8"/>
      <c r="C48" s="8"/>
      <c r="D48" s="8"/>
      <c r="E48" s="85"/>
      <c r="F48" s="43"/>
      <c r="G48" s="1"/>
      <c r="H48" s="7"/>
      <c r="I48" s="8"/>
      <c r="J48" s="8"/>
      <c r="K48" s="8"/>
      <c r="L48" s="85"/>
      <c r="M48" s="43"/>
      <c r="N48" s="1"/>
      <c r="O48" s="7"/>
      <c r="P48" s="8"/>
      <c r="Q48" s="8"/>
      <c r="R48" s="8"/>
      <c r="S48" s="85"/>
      <c r="T48" s="43"/>
      <c r="U48" s="1"/>
    </row>
    <row r="49" spans="1:21" x14ac:dyDescent="0.2">
      <c r="A49" s="7"/>
      <c r="B49" s="8"/>
      <c r="C49" s="8"/>
      <c r="D49" s="8"/>
      <c r="E49" s="85"/>
      <c r="F49" s="43"/>
      <c r="G49" s="1"/>
      <c r="H49" s="7"/>
      <c r="I49" s="8"/>
      <c r="J49" s="8"/>
      <c r="K49" s="8"/>
      <c r="L49" s="85"/>
      <c r="M49" s="43"/>
      <c r="N49" s="1"/>
      <c r="O49" s="7"/>
      <c r="P49" s="8"/>
      <c r="Q49" s="8"/>
      <c r="R49" s="8"/>
      <c r="S49" s="85"/>
      <c r="T49" s="43"/>
      <c r="U49" s="1"/>
    </row>
    <row r="50" spans="1:21" x14ac:dyDescent="0.2">
      <c r="A50" s="7"/>
      <c r="B50" s="8"/>
      <c r="C50" s="8"/>
      <c r="D50" s="8"/>
      <c r="E50" s="85"/>
      <c r="F50" s="43"/>
      <c r="G50" s="1"/>
      <c r="H50" s="7"/>
      <c r="I50" s="8"/>
      <c r="J50" s="8"/>
      <c r="K50" s="8"/>
      <c r="L50" s="85"/>
      <c r="M50" s="43"/>
      <c r="N50" s="1"/>
      <c r="O50" s="7"/>
      <c r="P50" s="8"/>
      <c r="Q50" s="8"/>
      <c r="R50" s="8"/>
      <c r="S50" s="85"/>
      <c r="T50" s="43"/>
      <c r="U50" s="1"/>
    </row>
    <row r="51" spans="1:21" x14ac:dyDescent="0.2">
      <c r="A51" s="7"/>
      <c r="B51" s="8"/>
      <c r="C51" s="8"/>
      <c r="D51" s="8"/>
      <c r="E51" s="85"/>
      <c r="F51" s="43"/>
      <c r="G51" s="1"/>
      <c r="H51" s="7"/>
      <c r="I51" s="8"/>
      <c r="J51" s="8"/>
      <c r="K51" s="8"/>
      <c r="L51" s="85"/>
      <c r="M51" s="43"/>
      <c r="N51" s="1"/>
      <c r="O51" s="7"/>
      <c r="P51" s="8"/>
      <c r="Q51" s="8"/>
      <c r="R51" s="8"/>
      <c r="S51" s="85"/>
      <c r="T51" s="43"/>
      <c r="U51" s="1"/>
    </row>
    <row r="52" spans="1:21" x14ac:dyDescent="0.2">
      <c r="A52" s="7"/>
      <c r="B52" s="8"/>
      <c r="C52" s="8"/>
      <c r="D52" s="8"/>
      <c r="E52" s="85"/>
      <c r="F52" s="43"/>
      <c r="G52" s="1"/>
      <c r="H52" s="7"/>
      <c r="I52" s="8"/>
      <c r="J52" s="8"/>
      <c r="K52" s="8"/>
      <c r="L52" s="85"/>
      <c r="M52" s="43"/>
      <c r="N52" s="1"/>
      <c r="O52" s="7"/>
      <c r="P52" s="8"/>
      <c r="Q52" s="8"/>
      <c r="R52" s="8"/>
      <c r="S52" s="85"/>
      <c r="T52" s="43"/>
      <c r="U52" s="1"/>
    </row>
    <row r="53" spans="1:21" x14ac:dyDescent="0.2">
      <c r="A53" s="7"/>
      <c r="B53" s="8"/>
      <c r="C53" s="8"/>
      <c r="D53" s="8"/>
      <c r="E53" s="85"/>
      <c r="F53" s="43"/>
      <c r="G53" s="1"/>
      <c r="H53" s="7"/>
      <c r="I53" s="8"/>
      <c r="J53" s="8"/>
      <c r="K53" s="8"/>
      <c r="L53" s="85"/>
      <c r="M53" s="43"/>
      <c r="N53" s="1"/>
      <c r="O53" s="7"/>
      <c r="P53" s="8"/>
      <c r="Q53" s="8"/>
      <c r="R53" s="8"/>
      <c r="S53" s="85"/>
      <c r="T53" s="43"/>
      <c r="U53" s="1"/>
    </row>
    <row r="54" spans="1:21" ht="13.5" thickBot="1" x14ac:dyDescent="0.25">
      <c r="A54" s="7"/>
      <c r="B54" s="8"/>
      <c r="C54" s="8"/>
      <c r="D54" s="8"/>
      <c r="E54" s="85"/>
      <c r="F54" s="43"/>
      <c r="G54" s="1"/>
      <c r="H54" s="7"/>
      <c r="I54" s="8"/>
      <c r="J54" s="8"/>
      <c r="K54" s="8"/>
      <c r="L54" s="85"/>
      <c r="M54" s="43"/>
      <c r="N54" s="1"/>
      <c r="O54" s="7"/>
      <c r="P54" s="8"/>
      <c r="Q54" s="8"/>
      <c r="R54" s="8"/>
      <c r="S54" s="85"/>
      <c r="T54" s="43"/>
      <c r="U54" s="1"/>
    </row>
    <row r="55" spans="1:21" ht="13.5" thickBot="1" x14ac:dyDescent="0.25">
      <c r="A55" s="17" t="s">
        <v>46</v>
      </c>
      <c r="B55" s="15" t="s">
        <v>47</v>
      </c>
      <c r="C55" s="15"/>
      <c r="D55" s="15"/>
      <c r="E55" s="15"/>
      <c r="F55" s="53" t="s">
        <v>114</v>
      </c>
      <c r="G55" s="16" t="s">
        <v>70</v>
      </c>
      <c r="H55" s="17" t="s">
        <v>46</v>
      </c>
      <c r="I55" s="15" t="s">
        <v>47</v>
      </c>
      <c r="J55" s="15"/>
      <c r="K55" s="15"/>
      <c r="L55" s="15"/>
      <c r="M55" s="53" t="s">
        <v>118</v>
      </c>
      <c r="N55" s="16" t="s">
        <v>70</v>
      </c>
      <c r="O55" s="17" t="s">
        <v>46</v>
      </c>
      <c r="P55" s="15" t="s">
        <v>47</v>
      </c>
      <c r="Q55" s="15"/>
      <c r="R55" s="15"/>
      <c r="S55" s="15"/>
      <c r="T55" s="53" t="s">
        <v>122</v>
      </c>
      <c r="U55" s="16" t="s">
        <v>70</v>
      </c>
    </row>
    <row r="56" spans="1:21" x14ac:dyDescent="0.2">
      <c r="A56" s="3" t="s">
        <v>18</v>
      </c>
      <c r="B56" s="4" t="s">
        <v>19</v>
      </c>
      <c r="C56" s="4" t="s">
        <v>21</v>
      </c>
      <c r="D56" s="4" t="s">
        <v>20</v>
      </c>
      <c r="E56" s="5" t="s">
        <v>43</v>
      </c>
      <c r="F56" s="5" t="s">
        <v>22</v>
      </c>
      <c r="G56" s="6" t="s">
        <v>30</v>
      </c>
      <c r="H56" s="3" t="s">
        <v>18</v>
      </c>
      <c r="I56" s="4" t="s">
        <v>19</v>
      </c>
      <c r="J56" s="4" t="s">
        <v>21</v>
      </c>
      <c r="K56" s="4" t="s">
        <v>20</v>
      </c>
      <c r="L56" s="5" t="s">
        <v>43</v>
      </c>
      <c r="M56" s="5" t="s">
        <v>22</v>
      </c>
      <c r="N56" s="6" t="s">
        <v>30</v>
      </c>
      <c r="O56" s="3" t="s">
        <v>18</v>
      </c>
      <c r="P56" s="4" t="s">
        <v>19</v>
      </c>
      <c r="Q56" s="4" t="s">
        <v>21</v>
      </c>
      <c r="R56" s="4" t="s">
        <v>20</v>
      </c>
      <c r="S56" s="5" t="s">
        <v>43</v>
      </c>
      <c r="T56" s="5" t="s">
        <v>22</v>
      </c>
      <c r="U56" s="6" t="s">
        <v>30</v>
      </c>
    </row>
    <row r="57" spans="1:21" x14ac:dyDescent="0.2">
      <c r="A57" s="7">
        <v>44227</v>
      </c>
      <c r="B57" s="45"/>
      <c r="C57" s="45"/>
      <c r="D57" s="45"/>
      <c r="E57" s="85"/>
      <c r="F57" s="18"/>
      <c r="G57" s="103"/>
      <c r="H57" s="7">
        <v>44347</v>
      </c>
      <c r="I57" s="97"/>
      <c r="J57" s="98"/>
      <c r="K57" s="98"/>
      <c r="L57" s="99"/>
      <c r="M57" s="211"/>
      <c r="N57" s="206"/>
      <c r="O57" s="7">
        <v>44469</v>
      </c>
      <c r="P57" s="222">
        <v>0.35416666666666669</v>
      </c>
      <c r="Q57" s="222">
        <v>2.0833333333333332E-2</v>
      </c>
      <c r="R57" s="222">
        <v>0.66666666666666663</v>
      </c>
      <c r="S57" s="116">
        <f t="shared" ref="S57:S58" si="18">SUM(R57-P57-Q57)</f>
        <v>0.29166666666666663</v>
      </c>
      <c r="T57" s="207">
        <v>0</v>
      </c>
      <c r="U57" s="1"/>
    </row>
    <row r="58" spans="1:21" x14ac:dyDescent="0.2">
      <c r="A58" s="7">
        <v>44228</v>
      </c>
      <c r="B58" s="97"/>
      <c r="C58" s="98"/>
      <c r="D58" s="98"/>
      <c r="E58" s="99">
        <f>SUM(E52:E57)</f>
        <v>0</v>
      </c>
      <c r="F58" s="211">
        <v>0</v>
      </c>
      <c r="G58" s="206"/>
      <c r="H58" s="7">
        <v>44348</v>
      </c>
      <c r="I58" s="234">
        <v>0.41666666666666669</v>
      </c>
      <c r="J58" s="235"/>
      <c r="K58" s="236">
        <v>0.70833333333333337</v>
      </c>
      <c r="L58" s="116">
        <f t="shared" ref="L58:L62" si="19">SUM(K58-I58-J58)</f>
        <v>0.29166666666666669</v>
      </c>
      <c r="M58" s="207">
        <v>0</v>
      </c>
      <c r="N58" s="1"/>
      <c r="O58" s="7">
        <v>44470</v>
      </c>
      <c r="P58" s="222">
        <v>0.35416666666666669</v>
      </c>
      <c r="Q58" s="222">
        <v>2.0833333333333332E-2</v>
      </c>
      <c r="R58" s="222">
        <v>0.66666666666666663</v>
      </c>
      <c r="S58" s="116">
        <f t="shared" si="18"/>
        <v>0.29166666666666663</v>
      </c>
      <c r="T58" s="207">
        <v>0</v>
      </c>
      <c r="U58" s="300" t="s">
        <v>767</v>
      </c>
    </row>
    <row r="59" spans="1:21" x14ac:dyDescent="0.2">
      <c r="A59" s="7">
        <v>44229</v>
      </c>
      <c r="B59" s="242">
        <v>0.20833333333333334</v>
      </c>
      <c r="C59" s="190"/>
      <c r="D59" s="243">
        <v>0.5</v>
      </c>
      <c r="E59" s="116">
        <f t="shared" ref="E59:E63" si="20">SUM(D59-B59-C59)</f>
        <v>0.29166666666666663</v>
      </c>
      <c r="F59" s="207">
        <v>0</v>
      </c>
      <c r="G59" s="1"/>
      <c r="H59" s="7">
        <v>44349</v>
      </c>
      <c r="I59" s="234">
        <v>0.41666666666666669</v>
      </c>
      <c r="J59" s="235"/>
      <c r="K59" s="236">
        <v>0.70833333333333337</v>
      </c>
      <c r="L59" s="116">
        <f t="shared" si="19"/>
        <v>0.29166666666666669</v>
      </c>
      <c r="M59" s="207">
        <v>0</v>
      </c>
      <c r="N59" s="1"/>
      <c r="O59" s="7">
        <v>44471</v>
      </c>
      <c r="P59" s="299"/>
      <c r="Q59" s="299"/>
      <c r="R59" s="299"/>
      <c r="S59" s="301">
        <v>0</v>
      </c>
      <c r="T59" s="207">
        <v>0</v>
      </c>
      <c r="U59" s="1"/>
    </row>
    <row r="60" spans="1:21" x14ac:dyDescent="0.2">
      <c r="A60" s="7">
        <v>44230</v>
      </c>
      <c r="B60" s="242">
        <v>0.20833333333333334</v>
      </c>
      <c r="C60" s="190"/>
      <c r="D60" s="243">
        <v>0.5</v>
      </c>
      <c r="E60" s="116">
        <f t="shared" si="20"/>
        <v>0.29166666666666663</v>
      </c>
      <c r="F60" s="207">
        <v>0</v>
      </c>
      <c r="G60" s="1" t="s">
        <v>742</v>
      </c>
      <c r="H60" s="7">
        <v>44350</v>
      </c>
      <c r="I60" s="234">
        <v>0.41666666666666669</v>
      </c>
      <c r="J60" s="235"/>
      <c r="K60" s="236">
        <v>0.70833333333333337</v>
      </c>
      <c r="L60" s="116">
        <f t="shared" si="19"/>
        <v>0.29166666666666669</v>
      </c>
      <c r="M60" s="207">
        <v>0</v>
      </c>
      <c r="N60" s="1"/>
      <c r="O60" s="7">
        <v>44472</v>
      </c>
      <c r="P60" s="45"/>
      <c r="Q60" s="45"/>
      <c r="R60" s="45"/>
      <c r="S60" s="85"/>
      <c r="T60" s="18"/>
      <c r="U60" s="103"/>
    </row>
    <row r="61" spans="1:21" x14ac:dyDescent="0.2">
      <c r="A61" s="7">
        <v>44231</v>
      </c>
      <c r="B61" s="242">
        <v>0.20833333333333334</v>
      </c>
      <c r="C61" s="190"/>
      <c r="D61" s="243">
        <v>0.5</v>
      </c>
      <c r="E61" s="116">
        <f t="shared" si="20"/>
        <v>0.29166666666666663</v>
      </c>
      <c r="F61" s="207">
        <v>0</v>
      </c>
      <c r="G61" s="1"/>
      <c r="H61" s="7">
        <v>44351</v>
      </c>
      <c r="I61" s="234">
        <v>0.41666666666666669</v>
      </c>
      <c r="J61" s="235"/>
      <c r="K61" s="236">
        <v>0.70833333333333337</v>
      </c>
      <c r="L61" s="116">
        <f t="shared" si="19"/>
        <v>0.29166666666666669</v>
      </c>
      <c r="M61" s="207">
        <v>0</v>
      </c>
      <c r="N61" s="1"/>
      <c r="O61" s="59">
        <v>44473</v>
      </c>
      <c r="P61" s="97"/>
      <c r="Q61" s="98"/>
      <c r="R61" s="98"/>
      <c r="S61" s="99">
        <f>SUM(S31:S60)</f>
        <v>1.1666666666666665</v>
      </c>
      <c r="T61" s="211">
        <v>0</v>
      </c>
      <c r="U61" s="206"/>
    </row>
    <row r="62" spans="1:21" x14ac:dyDescent="0.2">
      <c r="A62" s="7">
        <v>44232</v>
      </c>
      <c r="B62" s="242">
        <v>0.20833333333333334</v>
      </c>
      <c r="C62" s="190"/>
      <c r="D62" s="243">
        <v>0.5</v>
      </c>
      <c r="E62" s="116">
        <f t="shared" si="20"/>
        <v>0.29166666666666663</v>
      </c>
      <c r="F62" s="207">
        <v>0</v>
      </c>
      <c r="G62" s="1"/>
      <c r="H62" s="7">
        <v>44352</v>
      </c>
      <c r="I62" s="234">
        <v>0.41666666666666669</v>
      </c>
      <c r="J62" s="235"/>
      <c r="K62" s="236">
        <v>0.70833333333333337</v>
      </c>
      <c r="L62" s="116">
        <f t="shared" si="19"/>
        <v>0.29166666666666669</v>
      </c>
      <c r="M62" s="207">
        <v>0</v>
      </c>
      <c r="N62" s="1"/>
      <c r="O62" s="7">
        <v>44474</v>
      </c>
      <c r="P62" s="299"/>
      <c r="Q62" s="299"/>
      <c r="R62" s="299"/>
      <c r="S62" s="301">
        <v>0</v>
      </c>
      <c r="T62" s="207">
        <v>0</v>
      </c>
      <c r="U62" s="1"/>
    </row>
    <row r="63" spans="1:21" x14ac:dyDescent="0.2">
      <c r="A63" s="7">
        <v>44233</v>
      </c>
      <c r="B63" s="242">
        <v>0.20833333333333334</v>
      </c>
      <c r="C63" s="190"/>
      <c r="D63" s="243">
        <v>0.5</v>
      </c>
      <c r="E63" s="116">
        <f t="shared" si="20"/>
        <v>0.29166666666666663</v>
      </c>
      <c r="F63" s="207">
        <v>0</v>
      </c>
      <c r="G63" s="1"/>
      <c r="H63" s="7">
        <v>44353</v>
      </c>
      <c r="I63" s="45"/>
      <c r="J63" s="45"/>
      <c r="K63" s="45"/>
      <c r="L63" s="85"/>
      <c r="M63" s="18"/>
      <c r="N63" s="103"/>
      <c r="O63" s="7">
        <v>44475</v>
      </c>
      <c r="P63" s="299"/>
      <c r="Q63" s="299"/>
      <c r="R63" s="299"/>
      <c r="S63" s="301">
        <v>0</v>
      </c>
      <c r="T63" s="207">
        <v>0</v>
      </c>
      <c r="U63" s="1"/>
    </row>
    <row r="64" spans="1:21" x14ac:dyDescent="0.2">
      <c r="A64" s="7">
        <v>44234</v>
      </c>
      <c r="B64" s="45"/>
      <c r="C64" s="45"/>
      <c r="D64" s="45"/>
      <c r="E64" s="85"/>
      <c r="F64" s="18"/>
      <c r="G64" s="103"/>
      <c r="H64" s="7">
        <v>44354</v>
      </c>
      <c r="I64" s="97"/>
      <c r="J64" s="98"/>
      <c r="K64" s="98"/>
      <c r="L64" s="99">
        <f>SUM(L58:L63)</f>
        <v>1.4583333333333335</v>
      </c>
      <c r="M64" s="211">
        <v>0</v>
      </c>
      <c r="N64" s="290" t="s">
        <v>751</v>
      </c>
      <c r="O64" s="7">
        <v>44476</v>
      </c>
      <c r="P64" s="299"/>
      <c r="Q64" s="299"/>
      <c r="R64" s="299"/>
      <c r="S64" s="301">
        <v>0</v>
      </c>
      <c r="T64" s="207">
        <v>0</v>
      </c>
      <c r="U64" s="1"/>
    </row>
    <row r="65" spans="1:21" x14ac:dyDescent="0.2">
      <c r="A65" s="7">
        <v>44235</v>
      </c>
      <c r="B65" s="97"/>
      <c r="C65" s="98"/>
      <c r="D65" s="98"/>
      <c r="E65" s="99">
        <f>SUM(E59:E64)</f>
        <v>1.458333333333333</v>
      </c>
      <c r="F65" s="211">
        <v>0</v>
      </c>
      <c r="G65" s="206"/>
      <c r="H65" s="7">
        <v>44355</v>
      </c>
      <c r="I65" s="75"/>
      <c r="J65" s="75"/>
      <c r="K65" s="75"/>
      <c r="L65" s="76"/>
      <c r="M65" s="76"/>
      <c r="N65" s="202" t="s">
        <v>738</v>
      </c>
      <c r="O65" s="7">
        <v>44477</v>
      </c>
      <c r="P65" s="299"/>
      <c r="Q65" s="299"/>
      <c r="R65" s="299"/>
      <c r="S65" s="301">
        <v>0</v>
      </c>
      <c r="T65" s="207">
        <v>0</v>
      </c>
      <c r="U65" s="1"/>
    </row>
    <row r="66" spans="1:21" x14ac:dyDescent="0.2">
      <c r="A66" s="7">
        <v>44236</v>
      </c>
      <c r="B66" s="234">
        <v>0.41666666666666669</v>
      </c>
      <c r="C66" s="235"/>
      <c r="D66" s="236">
        <v>0.70833333333333337</v>
      </c>
      <c r="E66" s="116">
        <f t="shared" ref="E66:E68" si="21">SUM(D66-B66-C66)</f>
        <v>0.29166666666666669</v>
      </c>
      <c r="F66" s="207">
        <v>0</v>
      </c>
      <c r="G66" s="288" t="s">
        <v>743</v>
      </c>
      <c r="H66" s="7">
        <v>44356</v>
      </c>
      <c r="I66" s="242">
        <v>0.20833333333333334</v>
      </c>
      <c r="J66" s="190"/>
      <c r="K66" s="243">
        <v>0.5</v>
      </c>
      <c r="L66" s="116">
        <f t="shared" ref="L66:L69" si="22">SUM(K66-I66-J66)</f>
        <v>0.29166666666666663</v>
      </c>
      <c r="M66" s="207">
        <v>0</v>
      </c>
      <c r="N66" s="1"/>
      <c r="O66" s="59">
        <v>44478</v>
      </c>
      <c r="P66" s="299"/>
      <c r="Q66" s="299"/>
      <c r="R66" s="299"/>
      <c r="S66" s="301">
        <v>0</v>
      </c>
      <c r="T66" s="207">
        <v>0</v>
      </c>
      <c r="U66" s="1"/>
    </row>
    <row r="67" spans="1:21" x14ac:dyDescent="0.2">
      <c r="A67" s="7">
        <v>44237</v>
      </c>
      <c r="B67" s="234">
        <v>0.41666666666666669</v>
      </c>
      <c r="C67" s="235"/>
      <c r="D67" s="236">
        <v>0.70833333333333337</v>
      </c>
      <c r="E67" s="116">
        <f t="shared" si="21"/>
        <v>0.29166666666666669</v>
      </c>
      <c r="F67" s="207">
        <v>0</v>
      </c>
      <c r="G67" s="288" t="s">
        <v>744</v>
      </c>
      <c r="H67" s="7">
        <v>44357</v>
      </c>
      <c r="I67" s="242">
        <v>0.20833333333333334</v>
      </c>
      <c r="J67" s="190"/>
      <c r="K67" s="243">
        <v>0.5</v>
      </c>
      <c r="L67" s="116">
        <f t="shared" si="22"/>
        <v>0.29166666666666663</v>
      </c>
      <c r="M67" s="207">
        <v>0</v>
      </c>
      <c r="N67" s="1"/>
      <c r="O67" s="7">
        <v>44479</v>
      </c>
      <c r="P67" s="45"/>
      <c r="Q67" s="45"/>
      <c r="R67" s="45"/>
      <c r="S67" s="85"/>
      <c r="T67" s="18"/>
      <c r="U67" s="103"/>
    </row>
    <row r="68" spans="1:21" x14ac:dyDescent="0.2">
      <c r="A68" s="7">
        <v>44238</v>
      </c>
      <c r="B68" s="234">
        <v>0.41666666666666669</v>
      </c>
      <c r="C68" s="235"/>
      <c r="D68" s="236">
        <v>0.6875</v>
      </c>
      <c r="E68" s="116">
        <f t="shared" si="21"/>
        <v>0.27083333333333331</v>
      </c>
      <c r="F68" s="215" t="s">
        <v>15</v>
      </c>
      <c r="G68" s="288" t="s">
        <v>743</v>
      </c>
      <c r="H68" s="7">
        <v>44358</v>
      </c>
      <c r="I68" s="242">
        <v>0.20833333333333334</v>
      </c>
      <c r="J68" s="190"/>
      <c r="K68" s="292">
        <v>0.4375</v>
      </c>
      <c r="L68" s="116">
        <f t="shared" si="22"/>
        <v>0.22916666666666666</v>
      </c>
      <c r="M68" s="293">
        <v>6.25E-2</v>
      </c>
      <c r="N68" s="1"/>
      <c r="O68" s="59">
        <v>44480</v>
      </c>
      <c r="P68" s="97"/>
      <c r="Q68" s="98"/>
      <c r="R68" s="98"/>
      <c r="S68" s="99">
        <f>SUM(S62:S67)</f>
        <v>0</v>
      </c>
      <c r="T68" s="211">
        <v>0</v>
      </c>
      <c r="U68" s="206"/>
    </row>
    <row r="69" spans="1:21" x14ac:dyDescent="0.2">
      <c r="A69" s="7">
        <v>44239</v>
      </c>
      <c r="B69" s="74"/>
      <c r="C69" s="150"/>
      <c r="D69" s="150"/>
      <c r="E69" s="158"/>
      <c r="F69" s="150"/>
      <c r="G69" s="64" t="s">
        <v>360</v>
      </c>
      <c r="H69" s="7">
        <v>44359</v>
      </c>
      <c r="I69" s="242">
        <v>0.20833333333333334</v>
      </c>
      <c r="J69" s="190"/>
      <c r="K69" s="243">
        <v>0.5</v>
      </c>
      <c r="L69" s="116">
        <f t="shared" si="22"/>
        <v>0.29166666666666663</v>
      </c>
      <c r="M69" s="207">
        <v>0</v>
      </c>
      <c r="N69" s="1"/>
      <c r="O69" s="7">
        <v>44481</v>
      </c>
      <c r="P69" s="222">
        <v>0.35416666666666669</v>
      </c>
      <c r="Q69" s="222">
        <v>2.0833333333333332E-2</v>
      </c>
      <c r="R69" s="222">
        <v>0.66666666666666663</v>
      </c>
      <c r="S69" s="116">
        <f t="shared" ref="S69" si="23">SUM(R69-P69-Q69)</f>
        <v>0.29166666666666663</v>
      </c>
      <c r="T69" s="207">
        <v>0</v>
      </c>
      <c r="U69" s="1" t="s">
        <v>768</v>
      </c>
    </row>
    <row r="70" spans="1:21" x14ac:dyDescent="0.2">
      <c r="A70" s="7">
        <v>44240</v>
      </c>
      <c r="B70" s="74"/>
      <c r="C70" s="150"/>
      <c r="D70" s="150"/>
      <c r="E70" s="158"/>
      <c r="F70" s="150"/>
      <c r="G70" s="64" t="s">
        <v>360</v>
      </c>
      <c r="H70" s="7">
        <v>44360</v>
      </c>
      <c r="I70" s="45"/>
      <c r="J70" s="45"/>
      <c r="K70" s="45"/>
      <c r="L70" s="85"/>
      <c r="M70" s="18"/>
      <c r="N70" s="103"/>
      <c r="O70" s="7">
        <v>44482</v>
      </c>
      <c r="P70" s="222">
        <v>0.35416666666666669</v>
      </c>
      <c r="Q70" s="222">
        <v>2.0833333333333332E-2</v>
      </c>
      <c r="R70" s="222">
        <v>0.66666666666666663</v>
      </c>
      <c r="S70" s="116">
        <f t="shared" ref="S70:S71" si="24">SUM(R70-P70-Q70)</f>
        <v>0.29166666666666663</v>
      </c>
      <c r="T70" s="207">
        <v>0</v>
      </c>
      <c r="U70" s="1"/>
    </row>
    <row r="71" spans="1:21" x14ac:dyDescent="0.2">
      <c r="A71" s="7">
        <v>44241</v>
      </c>
      <c r="B71" s="45"/>
      <c r="C71" s="45"/>
      <c r="D71" s="45"/>
      <c r="E71" s="85"/>
      <c r="F71" s="18"/>
      <c r="G71" s="103"/>
      <c r="H71" s="7">
        <v>44361</v>
      </c>
      <c r="I71" s="97"/>
      <c r="J71" s="98"/>
      <c r="K71" s="98"/>
      <c r="L71" s="99">
        <f>SUM(L65:L70)</f>
        <v>1.1041666666666665</v>
      </c>
      <c r="M71" s="211">
        <v>0</v>
      </c>
      <c r="N71" s="290" t="s">
        <v>754</v>
      </c>
      <c r="O71" s="59">
        <v>44483</v>
      </c>
      <c r="P71" s="222">
        <v>0.35416666666666669</v>
      </c>
      <c r="Q71" s="222">
        <v>2.0833333333333332E-2</v>
      </c>
      <c r="R71" s="222">
        <v>0.66666666666666663</v>
      </c>
      <c r="S71" s="116">
        <f t="shared" si="24"/>
        <v>0.29166666666666663</v>
      </c>
      <c r="T71" s="207">
        <v>0</v>
      </c>
      <c r="U71" s="1"/>
    </row>
    <row r="72" spans="1:21" x14ac:dyDescent="0.2">
      <c r="A72" s="59">
        <v>44242</v>
      </c>
      <c r="B72" s="97"/>
      <c r="C72" s="98"/>
      <c r="D72" s="98"/>
      <c r="E72" s="99">
        <f>SUM(E66:E71)</f>
        <v>0.85416666666666674</v>
      </c>
      <c r="F72" s="211">
        <v>0</v>
      </c>
      <c r="G72" s="289" t="s">
        <v>745</v>
      </c>
      <c r="H72" s="7">
        <v>44362</v>
      </c>
      <c r="I72" s="234">
        <v>0.41666666666666669</v>
      </c>
      <c r="J72" s="235"/>
      <c r="K72" s="236">
        <v>0.70833333333333337</v>
      </c>
      <c r="L72" s="116">
        <f t="shared" ref="L72:L76" si="25">SUM(K72-I72-J72)</f>
        <v>0.29166666666666669</v>
      </c>
      <c r="M72" s="207">
        <v>0</v>
      </c>
      <c r="N72" s="1"/>
      <c r="O72" s="7">
        <v>44484</v>
      </c>
      <c r="P72" s="222">
        <v>0.35416666666666669</v>
      </c>
      <c r="Q72" s="222">
        <v>2.0833333333333332E-2</v>
      </c>
      <c r="R72" s="222">
        <v>0.66666666666666663</v>
      </c>
      <c r="S72" s="116">
        <f t="shared" ref="S72" si="26">SUM(R72-P72-Q72)</f>
        <v>0.29166666666666663</v>
      </c>
      <c r="T72" s="207">
        <v>0</v>
      </c>
      <c r="U72" s="1"/>
    </row>
    <row r="73" spans="1:21" x14ac:dyDescent="0.2">
      <c r="A73" s="7">
        <v>44243</v>
      </c>
      <c r="B73" s="242">
        <v>0.20833333333333334</v>
      </c>
      <c r="C73" s="190"/>
      <c r="D73" s="243">
        <v>0.5</v>
      </c>
      <c r="E73" s="116">
        <f t="shared" ref="E73:E77" si="27">SUM(D73-B73-C73)</f>
        <v>0.29166666666666663</v>
      </c>
      <c r="F73" s="207">
        <v>0</v>
      </c>
      <c r="G73" s="287"/>
      <c r="H73" s="7">
        <v>44363</v>
      </c>
      <c r="I73" s="234">
        <v>0.41666666666666669</v>
      </c>
      <c r="J73" s="235"/>
      <c r="K73" s="236">
        <v>0.70833333333333337</v>
      </c>
      <c r="L73" s="116">
        <f t="shared" si="25"/>
        <v>0.29166666666666669</v>
      </c>
      <c r="M73" s="207">
        <v>0</v>
      </c>
      <c r="N73" s="1"/>
      <c r="O73" s="59">
        <v>44485</v>
      </c>
      <c r="P73" s="299"/>
      <c r="Q73" s="299"/>
      <c r="R73" s="299"/>
      <c r="S73" s="301">
        <v>0</v>
      </c>
      <c r="T73" s="207">
        <v>0</v>
      </c>
      <c r="U73" s="1"/>
    </row>
    <row r="74" spans="1:21" x14ac:dyDescent="0.2">
      <c r="A74" s="7">
        <v>44244</v>
      </c>
      <c r="B74" s="242">
        <v>0.20833333333333334</v>
      </c>
      <c r="C74" s="190"/>
      <c r="D74" s="243">
        <v>0.5</v>
      </c>
      <c r="E74" s="116">
        <f t="shared" si="27"/>
        <v>0.29166666666666663</v>
      </c>
      <c r="F74" s="207">
        <v>0</v>
      </c>
      <c r="G74" s="287"/>
      <c r="H74" s="7">
        <v>44364</v>
      </c>
      <c r="I74" s="234">
        <v>0.41666666666666669</v>
      </c>
      <c r="J74" s="235"/>
      <c r="K74" s="236">
        <v>0.70833333333333337</v>
      </c>
      <c r="L74" s="116">
        <f t="shared" si="25"/>
        <v>0.29166666666666669</v>
      </c>
      <c r="M74" s="207">
        <v>0</v>
      </c>
      <c r="N74" s="1"/>
      <c r="O74" s="7">
        <v>44486</v>
      </c>
      <c r="P74" s="45"/>
      <c r="Q74" s="45"/>
      <c r="R74" s="45"/>
      <c r="S74" s="85"/>
      <c r="T74" s="18"/>
      <c r="U74" s="103"/>
    </row>
    <row r="75" spans="1:21" x14ac:dyDescent="0.2">
      <c r="A75" s="7">
        <v>44245</v>
      </c>
      <c r="B75" s="242">
        <v>0.20833333333333334</v>
      </c>
      <c r="C75" s="190"/>
      <c r="D75" s="243">
        <v>0.5</v>
      </c>
      <c r="E75" s="116">
        <f t="shared" si="27"/>
        <v>0.29166666666666663</v>
      </c>
      <c r="F75" s="207">
        <v>0</v>
      </c>
      <c r="G75" s="287"/>
      <c r="H75" s="7">
        <v>44365</v>
      </c>
      <c r="I75" s="234">
        <v>0.41666666666666669</v>
      </c>
      <c r="J75" s="235"/>
      <c r="K75" s="236">
        <v>0.70833333333333337</v>
      </c>
      <c r="L75" s="116">
        <f t="shared" si="25"/>
        <v>0.29166666666666669</v>
      </c>
      <c r="M75" s="207">
        <v>0</v>
      </c>
      <c r="N75" s="1"/>
      <c r="O75" s="59">
        <v>44487</v>
      </c>
      <c r="P75" s="97"/>
      <c r="Q75" s="98"/>
      <c r="R75" s="98"/>
      <c r="S75" s="99">
        <f>SUM(S69:S74)</f>
        <v>1.1666666666666665</v>
      </c>
      <c r="T75" s="211">
        <v>0</v>
      </c>
      <c r="U75" s="206"/>
    </row>
    <row r="76" spans="1:21" x14ac:dyDescent="0.2">
      <c r="A76" s="7">
        <v>44246</v>
      </c>
      <c r="B76" s="242">
        <v>0.20833333333333334</v>
      </c>
      <c r="C76" s="190"/>
      <c r="D76" s="243">
        <v>0.5</v>
      </c>
      <c r="E76" s="116">
        <f t="shared" si="27"/>
        <v>0.29166666666666663</v>
      </c>
      <c r="F76" s="207">
        <v>0</v>
      </c>
      <c r="G76" s="287"/>
      <c r="H76" s="7">
        <v>44366</v>
      </c>
      <c r="I76" s="234">
        <v>0.41666666666666669</v>
      </c>
      <c r="J76" s="235"/>
      <c r="K76" s="236">
        <v>0.70833333333333337</v>
      </c>
      <c r="L76" s="116">
        <f t="shared" si="25"/>
        <v>0.29166666666666669</v>
      </c>
      <c r="M76" s="207">
        <v>0</v>
      </c>
      <c r="N76" s="1"/>
      <c r="O76" s="7">
        <v>44488</v>
      </c>
      <c r="P76" s="222">
        <v>0.35416666666666669</v>
      </c>
      <c r="Q76" s="222">
        <v>2.0833333333333332E-2</v>
      </c>
      <c r="R76" s="222">
        <v>0.66666666666666663</v>
      </c>
      <c r="S76" s="116">
        <f t="shared" ref="S76:S79" si="28">SUM(R76-P76-Q76)</f>
        <v>0.29166666666666663</v>
      </c>
      <c r="T76" s="207">
        <v>0</v>
      </c>
      <c r="U76" s="287" t="s">
        <v>769</v>
      </c>
    </row>
    <row r="77" spans="1:21" x14ac:dyDescent="0.2">
      <c r="A77" s="7">
        <v>44247</v>
      </c>
      <c r="B77" s="242">
        <v>0.20833333333333334</v>
      </c>
      <c r="C77" s="190"/>
      <c r="D77" s="243">
        <v>0.5</v>
      </c>
      <c r="E77" s="116">
        <f t="shared" si="27"/>
        <v>0.29166666666666663</v>
      </c>
      <c r="F77" s="207">
        <v>0</v>
      </c>
      <c r="G77" s="287"/>
      <c r="H77" s="7">
        <v>44367</v>
      </c>
      <c r="I77" s="45"/>
      <c r="J77" s="45"/>
      <c r="K77" s="45"/>
      <c r="L77" s="85"/>
      <c r="M77" s="18"/>
      <c r="N77" s="103"/>
      <c r="O77" s="7">
        <v>44489</v>
      </c>
      <c r="P77" s="222">
        <v>0.35416666666666669</v>
      </c>
      <c r="Q77" s="222">
        <v>2.0833333333333332E-2</v>
      </c>
      <c r="R77" s="222">
        <v>0.66666666666666663</v>
      </c>
      <c r="S77" s="116">
        <f t="shared" si="28"/>
        <v>0.29166666666666663</v>
      </c>
      <c r="T77" s="207">
        <v>0</v>
      </c>
      <c r="U77" s="287"/>
    </row>
    <row r="78" spans="1:21" x14ac:dyDescent="0.2">
      <c r="A78" s="7">
        <v>44248</v>
      </c>
      <c r="B78" s="45"/>
      <c r="C78" s="45"/>
      <c r="D78" s="45"/>
      <c r="E78" s="85"/>
      <c r="F78" s="18"/>
      <c r="G78" s="103"/>
      <c r="H78" s="7">
        <v>44368</v>
      </c>
      <c r="I78" s="97"/>
      <c r="J78" s="98"/>
      <c r="K78" s="98"/>
      <c r="L78" s="99">
        <f>SUM(L72:L77)</f>
        <v>1.4583333333333335</v>
      </c>
      <c r="M78" s="211">
        <v>0</v>
      </c>
      <c r="N78" s="206"/>
      <c r="O78" s="59">
        <v>44490</v>
      </c>
      <c r="P78" s="222">
        <v>0.35416666666666669</v>
      </c>
      <c r="Q78" s="222">
        <v>2.0833333333333332E-2</v>
      </c>
      <c r="R78" s="222">
        <v>0.66666666666666663</v>
      </c>
      <c r="S78" s="116">
        <f t="shared" si="28"/>
        <v>0.29166666666666663</v>
      </c>
      <c r="T78" s="207">
        <v>0</v>
      </c>
      <c r="U78" s="287"/>
    </row>
    <row r="79" spans="1:21" x14ac:dyDescent="0.2">
      <c r="A79" s="59">
        <v>44249</v>
      </c>
      <c r="B79" s="97"/>
      <c r="C79" s="98"/>
      <c r="D79" s="98"/>
      <c r="E79" s="99">
        <f>SUM(E73:E78)</f>
        <v>1.458333333333333</v>
      </c>
      <c r="F79" s="211">
        <v>0</v>
      </c>
      <c r="G79" s="206"/>
      <c r="H79" s="7">
        <v>44369</v>
      </c>
      <c r="I79" s="242">
        <v>0.20833333333333334</v>
      </c>
      <c r="J79" s="190"/>
      <c r="K79" s="243">
        <v>0.5</v>
      </c>
      <c r="L79" s="116">
        <f t="shared" ref="L79:L80" si="29">SUM(K79-I79-J79)</f>
        <v>0.29166666666666663</v>
      </c>
      <c r="M79" s="207">
        <v>0</v>
      </c>
      <c r="N79" s="1"/>
      <c r="O79" s="7">
        <v>44491</v>
      </c>
      <c r="P79" s="222">
        <v>0.35416666666666669</v>
      </c>
      <c r="Q79" s="222">
        <v>2.0833333333333332E-2</v>
      </c>
      <c r="R79" s="222">
        <v>0.66666666666666663</v>
      </c>
      <c r="S79" s="116">
        <f t="shared" si="28"/>
        <v>0.29166666666666663</v>
      </c>
      <c r="T79" s="207">
        <v>0</v>
      </c>
      <c r="U79" s="287"/>
    </row>
    <row r="80" spans="1:21" x14ac:dyDescent="0.2">
      <c r="A80" s="7">
        <v>44250</v>
      </c>
      <c r="B80" s="20"/>
      <c r="C80" s="20"/>
      <c r="D80" s="20"/>
      <c r="E80" s="213"/>
      <c r="F80" s="21"/>
      <c r="G80" s="1" t="s">
        <v>719</v>
      </c>
      <c r="H80" s="7">
        <v>44370</v>
      </c>
      <c r="I80" s="242">
        <v>0.20833333333333334</v>
      </c>
      <c r="J80" s="190"/>
      <c r="K80" s="243">
        <v>0.5</v>
      </c>
      <c r="L80" s="116">
        <f t="shared" si="29"/>
        <v>0.29166666666666663</v>
      </c>
      <c r="M80" s="207">
        <v>0</v>
      </c>
      <c r="N80" s="1"/>
      <c r="O80" s="59">
        <v>44492</v>
      </c>
      <c r="P80" s="299"/>
      <c r="Q80" s="299"/>
      <c r="R80" s="299"/>
      <c r="S80" s="301">
        <v>0</v>
      </c>
      <c r="T80" s="207">
        <v>0</v>
      </c>
      <c r="U80" s="287"/>
    </row>
    <row r="81" spans="1:21" x14ac:dyDescent="0.2">
      <c r="A81" s="7">
        <v>44251</v>
      </c>
      <c r="B81" s="20"/>
      <c r="C81" s="20"/>
      <c r="D81" s="20"/>
      <c r="E81" s="213"/>
      <c r="F81" s="21"/>
      <c r="G81" s="1"/>
      <c r="H81" s="7">
        <v>44371</v>
      </c>
      <c r="I81" s="20"/>
      <c r="J81" s="20"/>
      <c r="K81" s="20"/>
      <c r="L81" s="213"/>
      <c r="M81" s="21"/>
      <c r="N81" s="294" t="s">
        <v>719</v>
      </c>
      <c r="O81" s="7">
        <v>44493</v>
      </c>
      <c r="P81" s="45"/>
      <c r="Q81" s="45"/>
      <c r="R81" s="45"/>
      <c r="S81" s="85"/>
      <c r="T81" s="18"/>
      <c r="U81" s="103"/>
    </row>
    <row r="82" spans="1:21" x14ac:dyDescent="0.2">
      <c r="A82" s="7">
        <v>44252</v>
      </c>
      <c r="B82" s="20"/>
      <c r="C82" s="20"/>
      <c r="D82" s="20"/>
      <c r="E82" s="213"/>
      <c r="F82" s="21"/>
      <c r="G82" s="1"/>
      <c r="H82" s="7">
        <v>44372</v>
      </c>
      <c r="I82" s="20"/>
      <c r="J82" s="20"/>
      <c r="K82" s="20"/>
      <c r="L82" s="213"/>
      <c r="M82" s="21"/>
      <c r="N82" s="294" t="s">
        <v>757</v>
      </c>
      <c r="O82" s="59">
        <v>44494</v>
      </c>
      <c r="P82" s="97"/>
      <c r="Q82" s="98"/>
      <c r="R82" s="98"/>
      <c r="S82" s="99">
        <f>SUM(S76:S81)</f>
        <v>1.1666666666666665</v>
      </c>
      <c r="T82" s="211">
        <v>0</v>
      </c>
      <c r="U82" s="206"/>
    </row>
    <row r="83" spans="1:21" x14ac:dyDescent="0.2">
      <c r="A83" s="7">
        <v>44253</v>
      </c>
      <c r="B83" s="234">
        <v>0.41666666666666669</v>
      </c>
      <c r="C83" s="235"/>
      <c r="D83" s="236">
        <v>0.70833333333333337</v>
      </c>
      <c r="E83" s="116">
        <f t="shared" ref="E83:E84" si="30">SUM(D83-B83-C83)</f>
        <v>0.29166666666666669</v>
      </c>
      <c r="F83" s="207">
        <v>0</v>
      </c>
      <c r="G83" s="1"/>
      <c r="H83" s="7">
        <v>44373</v>
      </c>
      <c r="I83" s="20"/>
      <c r="J83" s="20"/>
      <c r="K83" s="20"/>
      <c r="L83" s="213"/>
      <c r="M83" s="21"/>
      <c r="N83" s="294" t="s">
        <v>755</v>
      </c>
      <c r="O83" s="7">
        <v>44495</v>
      </c>
      <c r="P83" s="299"/>
      <c r="Q83" s="299"/>
      <c r="R83" s="299"/>
      <c r="S83" s="301">
        <v>0</v>
      </c>
      <c r="T83" s="207">
        <v>0</v>
      </c>
      <c r="U83" s="287" t="s">
        <v>768</v>
      </c>
    </row>
    <row r="84" spans="1:21" x14ac:dyDescent="0.2">
      <c r="A84" s="7">
        <v>44254</v>
      </c>
      <c r="B84" s="234">
        <v>0.41666666666666669</v>
      </c>
      <c r="C84" s="235"/>
      <c r="D84" s="236">
        <v>0.70833333333333337</v>
      </c>
      <c r="E84" s="116">
        <f t="shared" si="30"/>
        <v>0.29166666666666669</v>
      </c>
      <c r="F84" s="207">
        <v>0</v>
      </c>
      <c r="G84" s="1"/>
      <c r="H84" s="7">
        <v>44374</v>
      </c>
      <c r="I84" s="45"/>
      <c r="J84" s="45"/>
      <c r="K84" s="45"/>
      <c r="L84" s="85"/>
      <c r="M84" s="18"/>
      <c r="N84" s="103"/>
      <c r="O84" s="7">
        <v>44496</v>
      </c>
      <c r="P84" s="299"/>
      <c r="Q84" s="299"/>
      <c r="R84" s="299"/>
      <c r="S84" s="301">
        <f t="shared" ref="S84:S85" si="31">SUM(R84-P84-Q84)</f>
        <v>0</v>
      </c>
      <c r="T84" s="207">
        <v>0</v>
      </c>
      <c r="U84" s="287"/>
    </row>
    <row r="85" spans="1:21" x14ac:dyDescent="0.2">
      <c r="A85" s="7"/>
      <c r="B85" s="45"/>
      <c r="C85" s="45"/>
      <c r="D85" s="45"/>
      <c r="E85" s="85"/>
      <c r="F85" s="18"/>
      <c r="G85" s="103"/>
      <c r="H85" s="7">
        <v>44375</v>
      </c>
      <c r="I85" s="97"/>
      <c r="J85" s="98"/>
      <c r="K85" s="98"/>
      <c r="L85" s="99">
        <f>SUM(L79:L84)</f>
        <v>0.58333333333333326</v>
      </c>
      <c r="M85" s="211">
        <v>0</v>
      </c>
      <c r="N85" s="206"/>
      <c r="O85" s="59">
        <v>44497</v>
      </c>
      <c r="P85" s="299"/>
      <c r="Q85" s="299"/>
      <c r="R85" s="299"/>
      <c r="S85" s="301">
        <f t="shared" si="31"/>
        <v>0</v>
      </c>
      <c r="T85" s="207">
        <v>0</v>
      </c>
      <c r="U85" s="287"/>
    </row>
    <row r="86" spans="1:21" x14ac:dyDescent="0.2">
      <c r="A86" s="7"/>
      <c r="B86" s="97"/>
      <c r="C86" s="98"/>
      <c r="D86" s="98"/>
      <c r="E86" s="99">
        <f>SUM(E80:E85)</f>
        <v>0.58333333333333337</v>
      </c>
      <c r="F86" s="211">
        <v>0</v>
      </c>
      <c r="G86" s="206"/>
      <c r="H86" s="7">
        <v>44376</v>
      </c>
      <c r="I86" s="20"/>
      <c r="J86" s="20"/>
      <c r="K86" s="20"/>
      <c r="L86" s="213"/>
      <c r="M86" s="21"/>
      <c r="N86" s="294" t="s">
        <v>756</v>
      </c>
      <c r="O86" s="7">
        <v>44498</v>
      </c>
      <c r="P86" s="299"/>
      <c r="Q86" s="299"/>
      <c r="R86" s="299"/>
      <c r="S86" s="301">
        <v>0</v>
      </c>
      <c r="T86" s="207">
        <v>0</v>
      </c>
      <c r="U86" s="287"/>
    </row>
    <row r="87" spans="1:21" x14ac:dyDescent="0.2">
      <c r="A87" s="7"/>
      <c r="B87" s="8"/>
      <c r="C87" s="8"/>
      <c r="D87" s="8"/>
      <c r="E87" s="85"/>
      <c r="F87" s="43"/>
      <c r="G87" s="1"/>
      <c r="H87" s="7"/>
      <c r="I87" s="8"/>
      <c r="J87" s="8"/>
      <c r="K87" s="8"/>
      <c r="L87" s="85"/>
      <c r="M87" s="43"/>
      <c r="N87" s="1"/>
      <c r="O87" s="59">
        <v>44499</v>
      </c>
      <c r="P87" s="299"/>
      <c r="Q87" s="299"/>
      <c r="R87" s="299"/>
      <c r="S87" s="301">
        <v>0</v>
      </c>
      <c r="T87" s="207">
        <v>0</v>
      </c>
      <c r="U87" s="287"/>
    </row>
    <row r="88" spans="1:21" x14ac:dyDescent="0.2">
      <c r="A88" s="7"/>
      <c r="B88" s="8"/>
      <c r="C88" s="8"/>
      <c r="D88" s="8"/>
      <c r="E88" s="85"/>
      <c r="F88" s="43"/>
      <c r="G88" s="1"/>
      <c r="H88" s="7"/>
      <c r="I88" s="8"/>
      <c r="J88" s="8"/>
      <c r="K88" s="8"/>
      <c r="L88" s="85"/>
      <c r="M88" s="43"/>
      <c r="N88" s="1"/>
      <c r="O88" s="7"/>
      <c r="P88" s="8"/>
      <c r="Q88" s="8"/>
      <c r="R88" s="8"/>
      <c r="S88" s="85"/>
      <c r="T88" s="43"/>
      <c r="U88" s="1"/>
    </row>
    <row r="89" spans="1:21" x14ac:dyDescent="0.2">
      <c r="A89" s="7"/>
      <c r="B89" s="8"/>
      <c r="C89" s="8"/>
      <c r="D89" s="8"/>
      <c r="E89" s="85"/>
      <c r="F89" s="43"/>
      <c r="G89" s="1"/>
      <c r="H89" s="7"/>
      <c r="I89" s="8"/>
      <c r="J89" s="8"/>
      <c r="K89" s="8"/>
      <c r="L89" s="85"/>
      <c r="M89" s="43"/>
      <c r="N89" s="1"/>
      <c r="O89" s="7"/>
      <c r="P89" s="8"/>
      <c r="Q89" s="8"/>
      <c r="R89" s="8"/>
      <c r="S89" s="85"/>
      <c r="T89" s="43"/>
      <c r="U89" s="1"/>
    </row>
    <row r="90" spans="1:21" x14ac:dyDescent="0.2">
      <c r="A90" s="7"/>
      <c r="B90" s="8"/>
      <c r="C90" s="8"/>
      <c r="D90" s="8"/>
      <c r="E90" s="85"/>
      <c r="F90" s="43"/>
      <c r="G90" s="1"/>
      <c r="H90" s="7"/>
      <c r="I90" s="8"/>
      <c r="J90" s="8"/>
      <c r="K90" s="8"/>
      <c r="L90" s="85"/>
      <c r="M90" s="43"/>
      <c r="N90" s="1"/>
      <c r="O90" s="7"/>
      <c r="P90" s="8"/>
      <c r="Q90" s="8"/>
      <c r="R90" s="8"/>
      <c r="S90" s="85"/>
      <c r="T90" s="43"/>
      <c r="U90" s="1"/>
    </row>
    <row r="91" spans="1:21" x14ac:dyDescent="0.2">
      <c r="A91" s="7"/>
      <c r="B91" s="8"/>
      <c r="C91" s="8"/>
      <c r="D91" s="8"/>
      <c r="E91" s="85"/>
      <c r="F91" s="43"/>
      <c r="G91" s="1"/>
      <c r="H91" s="7"/>
      <c r="I91" s="8"/>
      <c r="J91" s="8"/>
      <c r="K91" s="8"/>
      <c r="L91" s="85"/>
      <c r="M91" s="43"/>
      <c r="N91" s="1"/>
      <c r="O91" s="7"/>
      <c r="P91" s="8"/>
      <c r="Q91" s="8"/>
      <c r="R91" s="8"/>
      <c r="S91" s="85"/>
      <c r="T91" s="43"/>
      <c r="U91" s="1"/>
    </row>
    <row r="92" spans="1:21" x14ac:dyDescent="0.2">
      <c r="A92" s="7"/>
      <c r="B92" s="8"/>
      <c r="C92" s="8"/>
      <c r="D92" s="8"/>
      <c r="E92" s="85"/>
      <c r="F92" s="43"/>
      <c r="G92" s="1"/>
      <c r="H92" s="7"/>
      <c r="I92" s="8"/>
      <c r="J92" s="8"/>
      <c r="K92" s="8"/>
      <c r="L92" s="85"/>
      <c r="M92" s="43"/>
      <c r="N92" s="1"/>
      <c r="O92" s="7"/>
      <c r="P92" s="8"/>
      <c r="Q92" s="8"/>
      <c r="R92" s="8"/>
      <c r="S92" s="85"/>
      <c r="T92" s="43"/>
      <c r="U92" s="1"/>
    </row>
    <row r="93" spans="1:21" x14ac:dyDescent="0.2">
      <c r="A93" s="7"/>
      <c r="B93" s="8"/>
      <c r="C93" s="8"/>
      <c r="D93" s="8"/>
      <c r="E93" s="85"/>
      <c r="F93" s="43"/>
      <c r="G93" s="1"/>
      <c r="H93" s="7"/>
      <c r="I93" s="8"/>
      <c r="J93" s="8"/>
      <c r="K93" s="8"/>
      <c r="L93" s="85"/>
      <c r="M93" s="43"/>
      <c r="N93" s="1"/>
      <c r="O93" s="7"/>
      <c r="P93" s="8"/>
      <c r="Q93" s="8"/>
      <c r="R93" s="8"/>
      <c r="S93" s="85"/>
      <c r="T93" s="43"/>
      <c r="U93" s="1"/>
    </row>
    <row r="94" spans="1:21" x14ac:dyDescent="0.2">
      <c r="A94" s="7"/>
      <c r="B94" s="8"/>
      <c r="C94" s="8"/>
      <c r="D94" s="8"/>
      <c r="E94" s="85"/>
      <c r="F94" s="43"/>
      <c r="G94" s="1"/>
      <c r="H94" s="7"/>
      <c r="I94" s="8"/>
      <c r="J94" s="8"/>
      <c r="K94" s="8"/>
      <c r="L94" s="85"/>
      <c r="M94" s="43"/>
      <c r="N94" s="1"/>
      <c r="O94" s="7"/>
      <c r="P94" s="8"/>
      <c r="Q94" s="8"/>
      <c r="R94" s="8"/>
      <c r="S94" s="85"/>
      <c r="T94" s="43"/>
      <c r="U94" s="1"/>
    </row>
    <row r="95" spans="1:21" x14ac:dyDescent="0.2">
      <c r="A95" s="7"/>
      <c r="B95" s="8"/>
      <c r="C95" s="8"/>
      <c r="D95" s="8"/>
      <c r="E95" s="85"/>
      <c r="F95" s="43"/>
      <c r="G95" s="1"/>
      <c r="H95" s="7"/>
      <c r="I95" s="8"/>
      <c r="J95" s="8"/>
      <c r="K95" s="8"/>
      <c r="L95" s="85"/>
      <c r="M95" s="43"/>
      <c r="N95" s="1"/>
      <c r="O95" s="7"/>
      <c r="P95" s="8"/>
      <c r="Q95" s="8"/>
      <c r="R95" s="8"/>
      <c r="S95" s="85"/>
      <c r="T95" s="43"/>
      <c r="U95" s="1"/>
    </row>
    <row r="96" spans="1:21" x14ac:dyDescent="0.2">
      <c r="A96" s="7"/>
      <c r="B96" s="8"/>
      <c r="C96" s="8"/>
      <c r="D96" s="8"/>
      <c r="E96" s="85"/>
      <c r="F96" s="43"/>
      <c r="G96" s="1"/>
      <c r="H96" s="7"/>
      <c r="I96" s="8"/>
      <c r="J96" s="8"/>
      <c r="K96" s="8"/>
      <c r="L96" s="85"/>
      <c r="M96" s="43"/>
      <c r="N96" s="1"/>
      <c r="O96" s="7"/>
      <c r="P96" s="8"/>
      <c r="Q96" s="8"/>
      <c r="R96" s="8"/>
      <c r="S96" s="85"/>
      <c r="T96" s="43"/>
      <c r="U96" s="1"/>
    </row>
    <row r="97" spans="1:21" x14ac:dyDescent="0.2">
      <c r="A97" s="7"/>
      <c r="B97" s="8"/>
      <c r="C97" s="8"/>
      <c r="D97" s="8"/>
      <c r="E97" s="85"/>
      <c r="F97" s="43"/>
      <c r="G97" s="1"/>
      <c r="H97" s="7"/>
      <c r="I97" s="8"/>
      <c r="J97" s="8"/>
      <c r="K97" s="8"/>
      <c r="L97" s="85"/>
      <c r="M97" s="43"/>
      <c r="N97" s="1"/>
      <c r="O97" s="7"/>
      <c r="P97" s="8"/>
      <c r="Q97" s="8"/>
      <c r="R97" s="8"/>
      <c r="S97" s="85"/>
      <c r="T97" s="43"/>
      <c r="U97" s="1"/>
    </row>
    <row r="98" spans="1:21" x14ac:dyDescent="0.2">
      <c r="A98" s="7"/>
      <c r="B98" s="8"/>
      <c r="C98" s="8"/>
      <c r="D98" s="8"/>
      <c r="E98" s="85"/>
      <c r="F98" s="43"/>
      <c r="G98" s="1"/>
      <c r="H98" s="7"/>
      <c r="I98" s="8"/>
      <c r="J98" s="8"/>
      <c r="K98" s="8"/>
      <c r="L98" s="85"/>
      <c r="M98" s="43"/>
      <c r="N98" s="1"/>
      <c r="O98" s="7"/>
      <c r="P98" s="8"/>
      <c r="Q98" s="8"/>
      <c r="R98" s="8"/>
      <c r="S98" s="85"/>
      <c r="T98" s="43"/>
      <c r="U98" s="1"/>
    </row>
    <row r="99" spans="1:21" x14ac:dyDescent="0.2">
      <c r="A99" s="7"/>
      <c r="B99" s="8"/>
      <c r="C99" s="8"/>
      <c r="D99" s="8"/>
      <c r="E99" s="85"/>
      <c r="F99" s="43"/>
      <c r="G99" s="1"/>
      <c r="H99" s="7"/>
      <c r="I99" s="8"/>
      <c r="J99" s="8"/>
      <c r="K99" s="8"/>
      <c r="L99" s="85"/>
      <c r="M99" s="43"/>
      <c r="N99" s="1"/>
      <c r="O99" s="7"/>
      <c r="P99" s="8"/>
      <c r="Q99" s="8"/>
      <c r="R99" s="8"/>
      <c r="S99" s="85"/>
      <c r="T99" s="43"/>
      <c r="U99" s="1"/>
    </row>
    <row r="100" spans="1:21" x14ac:dyDescent="0.2">
      <c r="A100" s="7"/>
      <c r="B100" s="8"/>
      <c r="C100" s="8"/>
      <c r="D100" s="8"/>
      <c r="E100" s="85"/>
      <c r="F100" s="43"/>
      <c r="G100" s="1"/>
      <c r="H100" s="7"/>
      <c r="I100" s="8"/>
      <c r="J100" s="8"/>
      <c r="K100" s="8"/>
      <c r="L100" s="85"/>
      <c r="M100" s="43"/>
      <c r="N100" s="1"/>
      <c r="O100" s="7"/>
      <c r="P100" s="8"/>
      <c r="Q100" s="8"/>
      <c r="R100" s="8"/>
      <c r="S100" s="85"/>
      <c r="T100" s="43"/>
      <c r="U100" s="1"/>
    </row>
    <row r="101" spans="1:21" x14ac:dyDescent="0.2">
      <c r="A101" s="7"/>
      <c r="B101" s="8"/>
      <c r="C101" s="8"/>
      <c r="D101" s="8"/>
      <c r="E101" s="85"/>
      <c r="F101" s="44"/>
      <c r="G101" s="29"/>
      <c r="H101" s="7"/>
      <c r="I101" s="8"/>
      <c r="J101" s="8"/>
      <c r="K101" s="8"/>
      <c r="L101" s="85"/>
      <c r="M101" s="44"/>
      <c r="N101" s="29"/>
      <c r="O101" s="7"/>
      <c r="P101" s="8"/>
      <c r="Q101" s="8"/>
      <c r="R101" s="8"/>
      <c r="S101" s="85"/>
      <c r="T101" s="44"/>
      <c r="U101" s="29"/>
    </row>
    <row r="102" spans="1:21" x14ac:dyDescent="0.2">
      <c r="A102" s="7"/>
      <c r="B102" s="8"/>
      <c r="C102" s="8"/>
      <c r="D102" s="8"/>
      <c r="E102" s="85"/>
      <c r="F102" s="43"/>
      <c r="G102" s="1"/>
      <c r="H102" s="7"/>
      <c r="I102" s="8"/>
      <c r="J102" s="8"/>
      <c r="K102" s="8"/>
      <c r="L102" s="85"/>
      <c r="M102" s="43"/>
      <c r="N102" s="1"/>
      <c r="O102" s="7"/>
      <c r="P102" s="8"/>
      <c r="Q102" s="8"/>
      <c r="R102" s="8"/>
      <c r="S102" s="85"/>
      <c r="T102" s="43"/>
      <c r="U102" s="1"/>
    </row>
    <row r="103" spans="1:21" x14ac:dyDescent="0.2">
      <c r="A103" s="7"/>
      <c r="B103" s="8"/>
      <c r="C103" s="8"/>
      <c r="D103" s="8"/>
      <c r="E103" s="85"/>
      <c r="F103" s="43"/>
      <c r="G103" s="1"/>
      <c r="H103" s="7"/>
      <c r="I103" s="8"/>
      <c r="J103" s="8"/>
      <c r="K103" s="8"/>
      <c r="L103" s="85"/>
      <c r="M103" s="43"/>
      <c r="N103" s="1"/>
      <c r="O103" s="7"/>
      <c r="P103" s="8"/>
      <c r="Q103" s="8"/>
      <c r="R103" s="8"/>
      <c r="S103" s="85"/>
      <c r="T103" s="43"/>
      <c r="U103" s="1"/>
    </row>
    <row r="104" spans="1:21" x14ac:dyDescent="0.2">
      <c r="A104" s="7"/>
      <c r="B104" s="8"/>
      <c r="C104" s="8"/>
      <c r="D104" s="8"/>
      <c r="E104" s="85"/>
      <c r="F104" s="43"/>
      <c r="G104" s="1"/>
      <c r="H104" s="7"/>
      <c r="I104" s="8"/>
      <c r="J104" s="8"/>
      <c r="K104" s="8"/>
      <c r="L104" s="85"/>
      <c r="M104" s="43"/>
      <c r="N104" s="1"/>
      <c r="O104" s="7"/>
      <c r="P104" s="8"/>
      <c r="Q104" s="8"/>
      <c r="R104" s="8"/>
      <c r="S104" s="85"/>
      <c r="T104" s="43"/>
      <c r="U104" s="1"/>
    </row>
    <row r="105" spans="1:21" x14ac:dyDescent="0.2">
      <c r="A105" s="7"/>
      <c r="B105" s="8"/>
      <c r="C105" s="8"/>
      <c r="D105" s="8"/>
      <c r="E105" s="85"/>
      <c r="F105" s="43"/>
      <c r="G105" s="1"/>
      <c r="H105" s="7"/>
      <c r="I105" s="8"/>
      <c r="J105" s="8"/>
      <c r="K105" s="8"/>
      <c r="L105" s="85"/>
      <c r="M105" s="43"/>
      <c r="N105" s="1"/>
      <c r="O105" s="7"/>
      <c r="P105" s="8"/>
      <c r="Q105" s="8"/>
      <c r="R105" s="8"/>
      <c r="S105" s="85"/>
      <c r="T105" s="43"/>
      <c r="U105" s="1"/>
    </row>
    <row r="106" spans="1:21" x14ac:dyDescent="0.2">
      <c r="A106" s="7"/>
      <c r="B106" s="8"/>
      <c r="C106" s="8"/>
      <c r="D106" s="8"/>
      <c r="E106" s="85"/>
      <c r="F106" s="43"/>
      <c r="G106" s="1"/>
      <c r="H106" s="7"/>
      <c r="I106" s="8"/>
      <c r="J106" s="8"/>
      <c r="K106" s="8"/>
      <c r="L106" s="85"/>
      <c r="M106" s="43"/>
      <c r="N106" s="1"/>
      <c r="O106" s="7"/>
      <c r="P106" s="8"/>
      <c r="Q106" s="8"/>
      <c r="R106" s="8"/>
      <c r="S106" s="85"/>
      <c r="T106" s="43"/>
      <c r="U106" s="1"/>
    </row>
    <row r="107" spans="1:21" x14ac:dyDescent="0.2">
      <c r="A107" s="7"/>
      <c r="B107" s="8"/>
      <c r="C107" s="8"/>
      <c r="D107" s="8"/>
      <c r="E107" s="85"/>
      <c r="F107" s="43"/>
      <c r="G107" s="1"/>
      <c r="H107" s="7"/>
      <c r="I107" s="8"/>
      <c r="J107" s="8"/>
      <c r="K107" s="8"/>
      <c r="L107" s="85"/>
      <c r="M107" s="43"/>
      <c r="N107" s="1"/>
      <c r="O107" s="7"/>
      <c r="P107" s="8"/>
      <c r="Q107" s="8"/>
      <c r="R107" s="8"/>
      <c r="S107" s="85"/>
      <c r="T107" s="43"/>
      <c r="U107" s="1"/>
    </row>
    <row r="108" spans="1:21" ht="13.5" thickBot="1" x14ac:dyDescent="0.25">
      <c r="A108" s="7"/>
      <c r="B108" s="8"/>
      <c r="C108" s="8"/>
      <c r="D108" s="8"/>
      <c r="E108" s="85"/>
      <c r="F108" s="43"/>
      <c r="G108" s="1"/>
      <c r="H108" s="7"/>
      <c r="I108" s="8"/>
      <c r="J108" s="8"/>
      <c r="K108" s="8"/>
      <c r="L108" s="85"/>
      <c r="M108" s="43"/>
      <c r="N108" s="1"/>
      <c r="O108" s="7"/>
      <c r="P108" s="8"/>
      <c r="Q108" s="8"/>
      <c r="R108" s="8"/>
      <c r="S108" s="85"/>
      <c r="T108" s="43"/>
      <c r="U108" s="1"/>
    </row>
    <row r="109" spans="1:21" ht="13.5" thickBot="1" x14ac:dyDescent="0.25">
      <c r="A109" s="17" t="s">
        <v>46</v>
      </c>
      <c r="B109" s="15" t="s">
        <v>47</v>
      </c>
      <c r="C109" s="15"/>
      <c r="D109" s="15"/>
      <c r="E109" s="15"/>
      <c r="F109" s="53" t="s">
        <v>115</v>
      </c>
      <c r="G109" s="16" t="s">
        <v>70</v>
      </c>
      <c r="H109" s="17" t="s">
        <v>46</v>
      </c>
      <c r="I109" s="15" t="s">
        <v>47</v>
      </c>
      <c r="J109" s="15"/>
      <c r="K109" s="15"/>
      <c r="L109" s="15"/>
      <c r="M109" s="53" t="s">
        <v>119</v>
      </c>
      <c r="N109" s="16" t="s">
        <v>70</v>
      </c>
      <c r="O109" s="17" t="s">
        <v>46</v>
      </c>
      <c r="P109" s="15" t="s">
        <v>47</v>
      </c>
      <c r="Q109" s="15"/>
      <c r="R109" s="15"/>
      <c r="S109" s="15"/>
      <c r="T109" s="53" t="s">
        <v>123</v>
      </c>
      <c r="U109" s="16" t="s">
        <v>70</v>
      </c>
    </row>
    <row r="110" spans="1:21" x14ac:dyDescent="0.2">
      <c r="A110" s="3" t="s">
        <v>18</v>
      </c>
      <c r="B110" s="4" t="s">
        <v>19</v>
      </c>
      <c r="C110" s="4" t="s">
        <v>21</v>
      </c>
      <c r="D110" s="4" t="s">
        <v>20</v>
      </c>
      <c r="E110" s="5" t="s">
        <v>43</v>
      </c>
      <c r="F110" s="5" t="s">
        <v>22</v>
      </c>
      <c r="G110" s="6" t="s">
        <v>30</v>
      </c>
      <c r="H110" s="3" t="s">
        <v>18</v>
      </c>
      <c r="I110" s="4" t="s">
        <v>19</v>
      </c>
      <c r="J110" s="4" t="s">
        <v>21</v>
      </c>
      <c r="K110" s="4" t="s">
        <v>20</v>
      </c>
      <c r="L110" s="5" t="s">
        <v>43</v>
      </c>
      <c r="M110" s="5" t="s">
        <v>22</v>
      </c>
      <c r="N110" s="6" t="s">
        <v>30</v>
      </c>
      <c r="O110" s="3" t="s">
        <v>18</v>
      </c>
      <c r="P110" s="4" t="s">
        <v>19</v>
      </c>
      <c r="Q110" s="4" t="s">
        <v>21</v>
      </c>
      <c r="R110" s="4" t="s">
        <v>20</v>
      </c>
      <c r="S110" s="5" t="s">
        <v>43</v>
      </c>
      <c r="T110" s="5" t="s">
        <v>22</v>
      </c>
      <c r="U110" s="6" t="s">
        <v>30</v>
      </c>
    </row>
    <row r="111" spans="1:21" x14ac:dyDescent="0.2">
      <c r="A111" s="7">
        <v>44255</v>
      </c>
      <c r="B111" s="45"/>
      <c r="C111" s="45"/>
      <c r="D111" s="45"/>
      <c r="E111" s="85"/>
      <c r="F111" s="18"/>
      <c r="G111" s="103"/>
      <c r="H111" s="7">
        <v>44377</v>
      </c>
      <c r="I111" s="20"/>
      <c r="J111" s="20"/>
      <c r="K111" s="20"/>
      <c r="L111" s="213"/>
      <c r="M111" s="21"/>
      <c r="N111" s="294"/>
      <c r="O111" s="59">
        <v>44500</v>
      </c>
      <c r="P111" s="45"/>
      <c r="Q111" s="45"/>
      <c r="R111" s="45"/>
      <c r="S111" s="85"/>
      <c r="T111" s="18"/>
      <c r="U111" s="153" t="s">
        <v>671</v>
      </c>
    </row>
    <row r="112" spans="1:21" x14ac:dyDescent="0.2">
      <c r="A112" s="7">
        <v>44256</v>
      </c>
      <c r="B112" s="97"/>
      <c r="C112" s="98"/>
      <c r="D112" s="98"/>
      <c r="E112" s="99"/>
      <c r="F112" s="211"/>
      <c r="G112" s="206"/>
      <c r="H112" s="7">
        <v>44378</v>
      </c>
      <c r="I112" s="20"/>
      <c r="J112" s="20"/>
      <c r="K112" s="20"/>
      <c r="L112" s="213"/>
      <c r="M112" s="21"/>
      <c r="N112" s="294" t="s">
        <v>758</v>
      </c>
      <c r="O112" s="59">
        <v>44501</v>
      </c>
      <c r="P112" s="97"/>
      <c r="Q112" s="98"/>
      <c r="R112" s="98"/>
      <c r="S112" s="99">
        <f>SUM(S83:S111)</f>
        <v>0</v>
      </c>
      <c r="T112" s="211">
        <v>0</v>
      </c>
      <c r="U112" s="206"/>
    </row>
    <row r="113" spans="1:21" x14ac:dyDescent="0.2">
      <c r="A113" s="7">
        <v>44257</v>
      </c>
      <c r="B113" s="242">
        <v>0.20833333333333334</v>
      </c>
      <c r="C113" s="190"/>
      <c r="D113" s="243">
        <v>0.5</v>
      </c>
      <c r="E113" s="116">
        <f t="shared" ref="E113:E117" si="32">SUM(D113-B113-C113)</f>
        <v>0.29166666666666663</v>
      </c>
      <c r="F113" s="207">
        <v>0</v>
      </c>
      <c r="G113" s="1"/>
      <c r="H113" s="7">
        <v>44379</v>
      </c>
      <c r="I113" s="20"/>
      <c r="J113" s="20"/>
      <c r="K113" s="20"/>
      <c r="L113" s="213"/>
      <c r="M113" s="21"/>
      <c r="N113" s="294"/>
      <c r="O113" s="7">
        <v>44502</v>
      </c>
      <c r="P113" s="222">
        <v>0.35416666666666669</v>
      </c>
      <c r="Q113" s="222">
        <v>2.0833333333333332E-2</v>
      </c>
      <c r="R113" s="222">
        <v>0.66666666666666663</v>
      </c>
      <c r="S113" s="116">
        <f t="shared" ref="S113:S115" si="33">SUM(R113-P113-Q113)</f>
        <v>0.29166666666666663</v>
      </c>
      <c r="T113" s="207">
        <v>0</v>
      </c>
      <c r="U113" s="1" t="s">
        <v>769</v>
      </c>
    </row>
    <row r="114" spans="1:21" x14ac:dyDescent="0.2">
      <c r="A114" s="7">
        <v>44258</v>
      </c>
      <c r="B114" s="242">
        <v>0.20833333333333334</v>
      </c>
      <c r="C114" s="190"/>
      <c r="D114" s="243">
        <v>0.5</v>
      </c>
      <c r="E114" s="116">
        <f t="shared" si="32"/>
        <v>0.29166666666666663</v>
      </c>
      <c r="F114" s="207">
        <v>0</v>
      </c>
      <c r="G114" s="1"/>
      <c r="H114" s="7">
        <v>44380</v>
      </c>
      <c r="I114" s="20"/>
      <c r="J114" s="20"/>
      <c r="K114" s="20"/>
      <c r="L114" s="213"/>
      <c r="M114" s="21"/>
      <c r="N114" s="294" t="s">
        <v>759</v>
      </c>
      <c r="O114" s="7">
        <v>44503</v>
      </c>
      <c r="P114" s="222">
        <v>0.35416666666666669</v>
      </c>
      <c r="Q114" s="222">
        <v>2.0833333333333332E-2</v>
      </c>
      <c r="R114" s="222">
        <v>0.66666666666666663</v>
      </c>
      <c r="S114" s="116">
        <f t="shared" si="33"/>
        <v>0.29166666666666663</v>
      </c>
      <c r="T114" s="207">
        <v>0</v>
      </c>
      <c r="U114" s="1"/>
    </row>
    <row r="115" spans="1:21" x14ac:dyDescent="0.2">
      <c r="A115" s="7">
        <v>44259</v>
      </c>
      <c r="B115" s="242">
        <v>0.20833333333333334</v>
      </c>
      <c r="C115" s="190"/>
      <c r="D115" s="243">
        <v>0.5</v>
      </c>
      <c r="E115" s="116">
        <f t="shared" si="32"/>
        <v>0.29166666666666663</v>
      </c>
      <c r="F115" s="207">
        <v>0</v>
      </c>
      <c r="G115" s="1"/>
      <c r="H115" s="7">
        <v>44381</v>
      </c>
      <c r="I115" s="45"/>
      <c r="J115" s="45"/>
      <c r="K115" s="45"/>
      <c r="L115" s="85"/>
      <c r="M115" s="18"/>
      <c r="N115" s="103"/>
      <c r="O115" s="59">
        <v>44504</v>
      </c>
      <c r="P115" s="222">
        <v>0.35416666666666669</v>
      </c>
      <c r="Q115" s="222">
        <v>2.0833333333333332E-2</v>
      </c>
      <c r="R115" s="222">
        <v>0.66666666666666663</v>
      </c>
      <c r="S115" s="116">
        <f t="shared" si="33"/>
        <v>0.29166666666666663</v>
      </c>
      <c r="T115" s="207">
        <v>0</v>
      </c>
      <c r="U115" s="1"/>
    </row>
    <row r="116" spans="1:21" x14ac:dyDescent="0.2">
      <c r="A116" s="7">
        <v>44260</v>
      </c>
      <c r="B116" s="242">
        <v>0.20833333333333334</v>
      </c>
      <c r="C116" s="190"/>
      <c r="D116" s="243">
        <v>0.5</v>
      </c>
      <c r="E116" s="116">
        <f t="shared" si="32"/>
        <v>0.29166666666666663</v>
      </c>
      <c r="F116" s="207">
        <v>0</v>
      </c>
      <c r="G116" s="1"/>
      <c r="H116" s="7">
        <v>44382</v>
      </c>
      <c r="I116" s="97"/>
      <c r="J116" s="98"/>
      <c r="K116" s="98"/>
      <c r="L116" s="99">
        <f>SUM(L86:L115)</f>
        <v>0</v>
      </c>
      <c r="M116" s="211">
        <v>0</v>
      </c>
      <c r="N116" s="206"/>
      <c r="O116" s="7">
        <v>44505</v>
      </c>
      <c r="P116" s="222">
        <v>0.35416666666666669</v>
      </c>
      <c r="Q116" s="222">
        <v>2.0833333333333332E-2</v>
      </c>
      <c r="R116" s="222">
        <v>0.66666666666666663</v>
      </c>
      <c r="S116" s="116">
        <f t="shared" ref="S116" si="34">SUM(R116-P116-Q116)</f>
        <v>0.29166666666666663</v>
      </c>
      <c r="T116" s="207">
        <v>0</v>
      </c>
      <c r="U116" s="1"/>
    </row>
    <row r="117" spans="1:21" x14ac:dyDescent="0.2">
      <c r="A117" s="7">
        <v>44261</v>
      </c>
      <c r="B117" s="242">
        <v>0.20833333333333334</v>
      </c>
      <c r="C117" s="190"/>
      <c r="D117" s="243">
        <v>0.5</v>
      </c>
      <c r="E117" s="116">
        <f t="shared" si="32"/>
        <v>0.29166666666666663</v>
      </c>
      <c r="F117" s="207">
        <v>0</v>
      </c>
      <c r="G117" s="1"/>
      <c r="H117" s="7">
        <v>44383</v>
      </c>
      <c r="I117" s="20"/>
      <c r="J117" s="20"/>
      <c r="K117" s="20"/>
      <c r="L117" s="213"/>
      <c r="M117" s="21"/>
      <c r="N117" s="287" t="s">
        <v>760</v>
      </c>
      <c r="O117" s="59">
        <v>44506</v>
      </c>
      <c r="P117" s="222">
        <v>0.35416666666666669</v>
      </c>
      <c r="Q117" s="222">
        <v>2.0833333333333332E-2</v>
      </c>
      <c r="R117" s="222">
        <v>0.66666666666666663</v>
      </c>
      <c r="S117" s="116">
        <f t="shared" ref="S117" si="35">SUM(R117-P117-Q117)</f>
        <v>0.29166666666666663</v>
      </c>
      <c r="T117" s="207">
        <v>0</v>
      </c>
      <c r="U117" s="1"/>
    </row>
    <row r="118" spans="1:21" x14ac:dyDescent="0.2">
      <c r="A118" s="7">
        <v>44262</v>
      </c>
      <c r="B118" s="45"/>
      <c r="C118" s="45"/>
      <c r="D118" s="45"/>
      <c r="E118" s="85"/>
      <c r="F118" s="18"/>
      <c r="G118" s="103"/>
      <c r="H118" s="7">
        <v>44384</v>
      </c>
      <c r="I118" s="20"/>
      <c r="J118" s="20"/>
      <c r="K118" s="20"/>
      <c r="L118" s="213"/>
      <c r="M118" s="21"/>
      <c r="N118" s="287"/>
      <c r="O118" s="59">
        <v>44507</v>
      </c>
      <c r="P118" s="45"/>
      <c r="Q118" s="45"/>
      <c r="R118" s="45"/>
      <c r="S118" s="85"/>
      <c r="T118" s="18"/>
      <c r="U118" s="103"/>
    </row>
    <row r="119" spans="1:21" x14ac:dyDescent="0.2">
      <c r="A119" s="7">
        <v>44263</v>
      </c>
      <c r="B119" s="97"/>
      <c r="C119" s="98"/>
      <c r="D119" s="98"/>
      <c r="E119" s="99">
        <f>SUM(E113:E118)</f>
        <v>1.458333333333333</v>
      </c>
      <c r="F119" s="211">
        <v>0</v>
      </c>
      <c r="G119" s="289" t="s">
        <v>745</v>
      </c>
      <c r="H119" s="7">
        <v>44385</v>
      </c>
      <c r="I119" s="20"/>
      <c r="J119" s="20"/>
      <c r="K119" s="20"/>
      <c r="L119" s="213"/>
      <c r="M119" s="21"/>
      <c r="N119" s="287" t="s">
        <v>761</v>
      </c>
      <c r="O119" s="59">
        <v>44508</v>
      </c>
      <c r="P119" s="97"/>
      <c r="Q119" s="98"/>
      <c r="R119" s="98"/>
      <c r="S119" s="99">
        <f>SUM(S113:S118)</f>
        <v>1.458333333333333</v>
      </c>
      <c r="T119" s="211">
        <v>0</v>
      </c>
      <c r="U119" s="206"/>
    </row>
    <row r="120" spans="1:21" x14ac:dyDescent="0.2">
      <c r="A120" s="7">
        <v>44264</v>
      </c>
      <c r="B120" s="234">
        <v>0.41666666666666669</v>
      </c>
      <c r="C120" s="235"/>
      <c r="D120" s="236">
        <v>0.70833333333333337</v>
      </c>
      <c r="E120" s="116">
        <f t="shared" ref="E120:E124" si="36">SUM(D120-B120-C120)</f>
        <v>0.29166666666666669</v>
      </c>
      <c r="F120" s="207">
        <v>0</v>
      </c>
      <c r="G120" s="1"/>
      <c r="H120" s="7">
        <v>44386</v>
      </c>
      <c r="I120" s="295"/>
      <c r="J120" s="296"/>
      <c r="K120" s="297"/>
      <c r="L120" s="116">
        <f t="shared" ref="L120:L121" si="37">SUM(K120-I120-J120)</f>
        <v>0</v>
      </c>
      <c r="M120" s="207">
        <v>0</v>
      </c>
      <c r="N120" s="287"/>
      <c r="O120" s="7">
        <v>44509</v>
      </c>
      <c r="P120" s="299"/>
      <c r="Q120" s="299"/>
      <c r="R120" s="299"/>
      <c r="S120" s="301">
        <v>0</v>
      </c>
      <c r="T120" s="207">
        <v>0</v>
      </c>
      <c r="U120" s="1" t="s">
        <v>768</v>
      </c>
    </row>
    <row r="121" spans="1:21" x14ac:dyDescent="0.2">
      <c r="A121" s="7">
        <v>44265</v>
      </c>
      <c r="B121" s="234">
        <v>0.41666666666666669</v>
      </c>
      <c r="C121" s="235"/>
      <c r="D121" s="236">
        <v>0.70833333333333337</v>
      </c>
      <c r="E121" s="116">
        <f t="shared" si="36"/>
        <v>0.29166666666666669</v>
      </c>
      <c r="F121" s="207">
        <v>0</v>
      </c>
      <c r="G121" s="1"/>
      <c r="H121" s="7">
        <v>44387</v>
      </c>
      <c r="I121" s="295"/>
      <c r="J121" s="296"/>
      <c r="K121" s="297"/>
      <c r="L121" s="116">
        <f t="shared" si="37"/>
        <v>0</v>
      </c>
      <c r="M121" s="207">
        <v>0</v>
      </c>
      <c r="N121" s="287"/>
      <c r="O121" s="7">
        <v>44510</v>
      </c>
      <c r="P121" s="75"/>
      <c r="Q121" s="75"/>
      <c r="R121" s="75"/>
      <c r="S121" s="76"/>
      <c r="T121" s="76"/>
      <c r="U121" s="202" t="s">
        <v>686</v>
      </c>
    </row>
    <row r="122" spans="1:21" x14ac:dyDescent="0.2">
      <c r="A122" s="7">
        <v>44266</v>
      </c>
      <c r="B122" s="74"/>
      <c r="C122" s="150"/>
      <c r="D122" s="150"/>
      <c r="E122" s="158"/>
      <c r="F122" s="150"/>
      <c r="G122" s="64" t="s">
        <v>749</v>
      </c>
      <c r="H122" s="7">
        <v>44388</v>
      </c>
      <c r="I122" s="45"/>
      <c r="J122" s="45"/>
      <c r="K122" s="45"/>
      <c r="L122" s="85"/>
      <c r="M122" s="18"/>
      <c r="N122" s="103" t="s">
        <v>763</v>
      </c>
      <c r="O122" s="59">
        <v>44511</v>
      </c>
      <c r="P122" s="222">
        <v>0.35416666666666669</v>
      </c>
      <c r="Q122" s="222">
        <v>2.0833333333333332E-2</v>
      </c>
      <c r="R122" s="222">
        <v>0.66666666666666663</v>
      </c>
      <c r="S122" s="116">
        <f t="shared" ref="S122:S124" si="38">SUM(R122-P122-Q122)</f>
        <v>0.29166666666666663</v>
      </c>
      <c r="T122" s="207">
        <v>0</v>
      </c>
      <c r="U122" s="1"/>
    </row>
    <row r="123" spans="1:21" x14ac:dyDescent="0.2">
      <c r="A123" s="7">
        <v>44267</v>
      </c>
      <c r="B123" s="234">
        <v>0.41666666666666669</v>
      </c>
      <c r="C123" s="235"/>
      <c r="D123" s="236">
        <v>0.70833333333333337</v>
      </c>
      <c r="E123" s="116">
        <f t="shared" si="36"/>
        <v>0.29166666666666669</v>
      </c>
      <c r="F123" s="207">
        <v>0</v>
      </c>
      <c r="G123" s="1"/>
      <c r="H123" s="7">
        <v>44389</v>
      </c>
      <c r="I123" s="97"/>
      <c r="J123" s="98"/>
      <c r="K123" s="98"/>
      <c r="L123" s="99">
        <f>SUM(L117:L122)</f>
        <v>0</v>
      </c>
      <c r="M123" s="211">
        <v>0</v>
      </c>
      <c r="N123" s="206"/>
      <c r="O123" s="7">
        <v>44512</v>
      </c>
      <c r="P123" s="222">
        <v>0.35416666666666669</v>
      </c>
      <c r="Q123" s="222">
        <v>2.0833333333333332E-2</v>
      </c>
      <c r="R123" s="222">
        <v>0.66666666666666663</v>
      </c>
      <c r="S123" s="116">
        <f t="shared" si="38"/>
        <v>0.29166666666666663</v>
      </c>
      <c r="T123" s="207">
        <v>0</v>
      </c>
      <c r="U123" s="1"/>
    </row>
    <row r="124" spans="1:21" x14ac:dyDescent="0.2">
      <c r="A124" s="7">
        <v>44268</v>
      </c>
      <c r="B124" s="234">
        <v>0.41666666666666669</v>
      </c>
      <c r="C124" s="235"/>
      <c r="D124" s="236">
        <v>0.70833333333333337</v>
      </c>
      <c r="E124" s="116">
        <f t="shared" si="36"/>
        <v>0.29166666666666669</v>
      </c>
      <c r="F124" s="207">
        <v>0</v>
      </c>
      <c r="G124" s="1"/>
      <c r="H124" s="7">
        <v>44390</v>
      </c>
      <c r="I124" s="75"/>
      <c r="J124" s="75"/>
      <c r="K124" s="75"/>
      <c r="L124" s="76"/>
      <c r="M124" s="76"/>
      <c r="N124" s="202" t="s">
        <v>739</v>
      </c>
      <c r="O124" s="59">
        <v>44513</v>
      </c>
      <c r="P124" s="222">
        <v>0.35416666666666669</v>
      </c>
      <c r="Q124" s="222">
        <v>2.0833333333333332E-2</v>
      </c>
      <c r="R124" s="222">
        <v>0.66666666666666663</v>
      </c>
      <c r="S124" s="116">
        <f t="shared" si="38"/>
        <v>0.29166666666666663</v>
      </c>
      <c r="T124" s="207">
        <v>0</v>
      </c>
      <c r="U124" s="1"/>
    </row>
    <row r="125" spans="1:21" x14ac:dyDescent="0.2">
      <c r="A125" s="7">
        <v>44269</v>
      </c>
      <c r="B125" s="45"/>
      <c r="C125" s="45"/>
      <c r="D125" s="45"/>
      <c r="E125" s="85"/>
      <c r="F125" s="18"/>
      <c r="G125" s="103"/>
      <c r="H125" s="7">
        <v>44391</v>
      </c>
      <c r="I125" s="295"/>
      <c r="J125" s="296"/>
      <c r="K125" s="297"/>
      <c r="L125" s="116">
        <f t="shared" ref="L125:L128" si="39">SUM(K125-I125-J125)</f>
        <v>0</v>
      </c>
      <c r="M125" s="207">
        <v>0</v>
      </c>
      <c r="N125" s="288" t="s">
        <v>743</v>
      </c>
      <c r="O125" s="59">
        <v>44514</v>
      </c>
      <c r="P125" s="45"/>
      <c r="Q125" s="45"/>
      <c r="R125" s="45"/>
      <c r="S125" s="85"/>
      <c r="T125" s="18"/>
      <c r="U125" s="103"/>
    </row>
    <row r="126" spans="1:21" x14ac:dyDescent="0.2">
      <c r="A126" s="7">
        <v>44270</v>
      </c>
      <c r="B126" s="97"/>
      <c r="C126" s="98"/>
      <c r="D126" s="98"/>
      <c r="E126" s="99">
        <f>SUM(E120:E125)</f>
        <v>1.1666666666666667</v>
      </c>
      <c r="F126" s="211">
        <v>0</v>
      </c>
      <c r="G126" s="290" t="s">
        <v>750</v>
      </c>
      <c r="H126" s="7">
        <v>44392</v>
      </c>
      <c r="I126" s="295"/>
      <c r="J126" s="296"/>
      <c r="K126" s="297"/>
      <c r="L126" s="116">
        <f t="shared" si="39"/>
        <v>0</v>
      </c>
      <c r="M126" s="207">
        <v>0</v>
      </c>
      <c r="N126" s="287"/>
      <c r="O126" s="59">
        <v>44515</v>
      </c>
      <c r="P126" s="97"/>
      <c r="Q126" s="98"/>
      <c r="R126" s="98"/>
      <c r="S126" s="99">
        <f>SUM(S120:S125)</f>
        <v>0.87499999999999989</v>
      </c>
      <c r="T126" s="211">
        <v>0</v>
      </c>
      <c r="U126" s="206"/>
    </row>
    <row r="127" spans="1:21" x14ac:dyDescent="0.2">
      <c r="A127" s="7">
        <v>44271</v>
      </c>
      <c r="B127" s="242">
        <v>0.20833333333333334</v>
      </c>
      <c r="C127" s="190"/>
      <c r="D127" s="243">
        <v>0.5</v>
      </c>
      <c r="E127" s="116">
        <f t="shared" ref="E127:E131" si="40">SUM(D127-B127-C127)</f>
        <v>0.29166666666666663</v>
      </c>
      <c r="F127" s="207">
        <v>0</v>
      </c>
      <c r="G127" s="1"/>
      <c r="H127" s="7">
        <v>44393</v>
      </c>
      <c r="I127" s="295"/>
      <c r="J127" s="296"/>
      <c r="K127" s="297"/>
      <c r="L127" s="116">
        <f t="shared" si="39"/>
        <v>0</v>
      </c>
      <c r="M127" s="207">
        <v>0</v>
      </c>
      <c r="N127" s="287"/>
      <c r="O127" s="7">
        <v>44516</v>
      </c>
      <c r="P127" s="222">
        <v>0.35416666666666669</v>
      </c>
      <c r="Q127" s="222">
        <v>2.0833333333333332E-2</v>
      </c>
      <c r="R127" s="222">
        <v>0.66666666666666663</v>
      </c>
      <c r="S127" s="116">
        <f t="shared" ref="S127:S131" si="41">SUM(R127-P127-Q127)</f>
        <v>0.29166666666666663</v>
      </c>
      <c r="T127" s="207">
        <v>0</v>
      </c>
      <c r="U127" s="1" t="s">
        <v>769</v>
      </c>
    </row>
    <row r="128" spans="1:21" x14ac:dyDescent="0.2">
      <c r="A128" s="7">
        <v>44272</v>
      </c>
      <c r="B128" s="242">
        <v>0.21527777777777779</v>
      </c>
      <c r="C128" s="190"/>
      <c r="D128" s="243">
        <v>0.5</v>
      </c>
      <c r="E128" s="116">
        <f t="shared" si="40"/>
        <v>0.28472222222222221</v>
      </c>
      <c r="F128" s="254">
        <v>6.9444444444444441E-3</v>
      </c>
      <c r="G128" s="1"/>
      <c r="H128" s="7">
        <v>44394</v>
      </c>
      <c r="I128" s="295"/>
      <c r="J128" s="296"/>
      <c r="K128" s="297"/>
      <c r="L128" s="116">
        <f t="shared" si="39"/>
        <v>0</v>
      </c>
      <c r="M128" s="207">
        <v>0</v>
      </c>
      <c r="N128" s="287"/>
      <c r="O128" s="7">
        <v>44517</v>
      </c>
      <c r="P128" s="222">
        <v>0.35416666666666669</v>
      </c>
      <c r="Q128" s="222">
        <v>2.0833333333333332E-2</v>
      </c>
      <c r="R128" s="222">
        <v>0.66666666666666663</v>
      </c>
      <c r="S128" s="116">
        <f t="shared" si="41"/>
        <v>0.29166666666666663</v>
      </c>
      <c r="T128" s="207">
        <v>0</v>
      </c>
      <c r="U128" s="1"/>
    </row>
    <row r="129" spans="1:21" x14ac:dyDescent="0.2">
      <c r="A129" s="7">
        <v>44273</v>
      </c>
      <c r="B129" s="242">
        <v>0.20833333333333334</v>
      </c>
      <c r="C129" s="190"/>
      <c r="D129" s="243">
        <v>0.5</v>
      </c>
      <c r="E129" s="116">
        <f t="shared" si="40"/>
        <v>0.29166666666666663</v>
      </c>
      <c r="F129" s="207">
        <v>0</v>
      </c>
      <c r="G129" s="1"/>
      <c r="H129" s="7">
        <v>44395</v>
      </c>
      <c r="I129" s="45"/>
      <c r="J129" s="45"/>
      <c r="K129" s="45"/>
      <c r="L129" s="85"/>
      <c r="M129" s="18"/>
      <c r="N129" s="103" t="s">
        <v>764</v>
      </c>
      <c r="O129" s="59">
        <v>44518</v>
      </c>
      <c r="P129" s="222">
        <v>0.35416666666666669</v>
      </c>
      <c r="Q129" s="222">
        <v>2.0833333333333332E-2</v>
      </c>
      <c r="R129" s="222">
        <v>0.66666666666666663</v>
      </c>
      <c r="S129" s="116">
        <f t="shared" si="41"/>
        <v>0.29166666666666663</v>
      </c>
      <c r="T129" s="207">
        <v>0</v>
      </c>
      <c r="U129" s="1"/>
    </row>
    <row r="130" spans="1:21" x14ac:dyDescent="0.2">
      <c r="A130" s="7">
        <v>44274</v>
      </c>
      <c r="B130" s="242">
        <v>0.20833333333333334</v>
      </c>
      <c r="C130" s="190"/>
      <c r="D130" s="243">
        <v>0.5</v>
      </c>
      <c r="E130" s="116">
        <f t="shared" si="40"/>
        <v>0.29166666666666663</v>
      </c>
      <c r="F130" s="207">
        <v>0</v>
      </c>
      <c r="G130" s="1"/>
      <c r="H130" s="7">
        <v>44396</v>
      </c>
      <c r="I130" s="97"/>
      <c r="J130" s="98"/>
      <c r="K130" s="98"/>
      <c r="L130" s="99">
        <f>SUM(L124:L129)</f>
        <v>0</v>
      </c>
      <c r="M130" s="211">
        <v>0</v>
      </c>
      <c r="N130" s="206"/>
      <c r="O130" s="7">
        <v>44519</v>
      </c>
      <c r="P130" s="222">
        <v>0.35416666666666669</v>
      </c>
      <c r="Q130" s="222">
        <v>2.0833333333333332E-2</v>
      </c>
      <c r="R130" s="222">
        <v>0.66666666666666663</v>
      </c>
      <c r="S130" s="116">
        <f t="shared" si="41"/>
        <v>0.29166666666666663</v>
      </c>
      <c r="T130" s="207">
        <v>0</v>
      </c>
      <c r="U130" s="1"/>
    </row>
    <row r="131" spans="1:21" x14ac:dyDescent="0.2">
      <c r="A131" s="7">
        <v>44275</v>
      </c>
      <c r="B131" s="242">
        <v>0.20833333333333334</v>
      </c>
      <c r="C131" s="190"/>
      <c r="D131" s="243">
        <v>0.5</v>
      </c>
      <c r="E131" s="116">
        <f t="shared" si="40"/>
        <v>0.29166666666666663</v>
      </c>
      <c r="F131" s="207">
        <v>0</v>
      </c>
      <c r="G131" s="1"/>
      <c r="H131" s="7">
        <v>44397</v>
      </c>
      <c r="I131" s="295"/>
      <c r="J131" s="296"/>
      <c r="K131" s="297"/>
      <c r="L131" s="116">
        <f t="shared" ref="L131:L135" si="42">SUM(K131-I131-J131)</f>
        <v>0</v>
      </c>
      <c r="M131" s="207">
        <v>0</v>
      </c>
      <c r="N131" s="287"/>
      <c r="O131" s="59">
        <v>44520</v>
      </c>
      <c r="P131" s="222">
        <v>0.35416666666666669</v>
      </c>
      <c r="Q131" s="222">
        <v>2.0833333333333332E-2</v>
      </c>
      <c r="R131" s="222">
        <v>0.66666666666666663</v>
      </c>
      <c r="S131" s="116">
        <f t="shared" si="41"/>
        <v>0.29166666666666663</v>
      </c>
      <c r="T131" s="207">
        <v>0</v>
      </c>
      <c r="U131" s="1"/>
    </row>
    <row r="132" spans="1:21" x14ac:dyDescent="0.2">
      <c r="A132" s="7">
        <v>44276</v>
      </c>
      <c r="B132" s="45"/>
      <c r="C132" s="45"/>
      <c r="D132" s="45"/>
      <c r="E132" s="85"/>
      <c r="F132" s="18"/>
      <c r="G132" s="103"/>
      <c r="H132" s="7">
        <v>44398</v>
      </c>
      <c r="I132" s="74"/>
      <c r="J132" s="150"/>
      <c r="K132" s="150"/>
      <c r="L132" s="158"/>
      <c r="M132" s="150"/>
      <c r="N132" s="298" t="s">
        <v>766</v>
      </c>
      <c r="O132" s="59">
        <v>44521</v>
      </c>
      <c r="P132" s="45"/>
      <c r="Q132" s="45"/>
      <c r="R132" s="45"/>
      <c r="S132" s="85"/>
      <c r="T132" s="18"/>
      <c r="U132" s="103"/>
    </row>
    <row r="133" spans="1:21" x14ac:dyDescent="0.2">
      <c r="A133" s="7">
        <v>44277</v>
      </c>
      <c r="B133" s="97"/>
      <c r="C133" s="98"/>
      <c r="D133" s="98"/>
      <c r="E133" s="99">
        <f>SUM(E127:E132)</f>
        <v>1.4513888888888888</v>
      </c>
      <c r="F133" s="211">
        <v>0</v>
      </c>
      <c r="G133" s="290" t="s">
        <v>751</v>
      </c>
      <c r="H133" s="7">
        <v>44399</v>
      </c>
      <c r="I133" s="295"/>
      <c r="J133" s="296"/>
      <c r="K133" s="297"/>
      <c r="L133" s="116">
        <f t="shared" si="42"/>
        <v>0</v>
      </c>
      <c r="M133" s="207">
        <v>0</v>
      </c>
      <c r="N133" s="287"/>
      <c r="O133" s="59">
        <v>44522</v>
      </c>
      <c r="P133" s="97"/>
      <c r="Q133" s="98"/>
      <c r="R133" s="98"/>
      <c r="S133" s="99">
        <f>SUM(S127:S132)</f>
        <v>1.458333333333333</v>
      </c>
      <c r="T133" s="211">
        <v>0</v>
      </c>
      <c r="U133" s="206"/>
    </row>
    <row r="134" spans="1:21" x14ac:dyDescent="0.2">
      <c r="A134" s="7">
        <v>44278</v>
      </c>
      <c r="B134" s="234">
        <v>0.41666666666666669</v>
      </c>
      <c r="C134" s="235"/>
      <c r="D134" s="236">
        <v>0.70833333333333337</v>
      </c>
      <c r="E134" s="116">
        <f t="shared" ref="E134:E136" si="43">SUM(D134-B134-C134)</f>
        <v>0.29166666666666669</v>
      </c>
      <c r="F134" s="207">
        <v>0</v>
      </c>
      <c r="G134" s="1"/>
      <c r="H134" s="7">
        <v>44400</v>
      </c>
      <c r="I134" s="295"/>
      <c r="J134" s="296"/>
      <c r="K134" s="297"/>
      <c r="L134" s="116">
        <f t="shared" si="42"/>
        <v>0</v>
      </c>
      <c r="M134" s="207">
        <v>0</v>
      </c>
      <c r="N134" s="287"/>
      <c r="O134" s="7">
        <v>44523</v>
      </c>
      <c r="P134" s="299"/>
      <c r="Q134" s="299"/>
      <c r="R134" s="299"/>
      <c r="S134" s="116">
        <f t="shared" ref="S134:S138" si="44">SUM(R134-P134-Q134)</f>
        <v>0</v>
      </c>
      <c r="T134" s="207">
        <v>0</v>
      </c>
      <c r="U134" s="1" t="s">
        <v>768</v>
      </c>
    </row>
    <row r="135" spans="1:21" x14ac:dyDescent="0.2">
      <c r="A135" s="7">
        <v>44279</v>
      </c>
      <c r="B135" s="234">
        <v>0.41666666666666669</v>
      </c>
      <c r="C135" s="235"/>
      <c r="D135" s="236">
        <v>0.70833333333333337</v>
      </c>
      <c r="E135" s="116">
        <f t="shared" si="43"/>
        <v>0.29166666666666669</v>
      </c>
      <c r="F135" s="207">
        <v>0</v>
      </c>
      <c r="G135" s="1"/>
      <c r="H135" s="7">
        <v>44401</v>
      </c>
      <c r="I135" s="295"/>
      <c r="J135" s="296"/>
      <c r="K135" s="297"/>
      <c r="L135" s="116">
        <f t="shared" si="42"/>
        <v>0</v>
      </c>
      <c r="M135" s="207">
        <v>0</v>
      </c>
      <c r="N135" s="287"/>
      <c r="O135" s="7">
        <v>44524</v>
      </c>
      <c r="P135" s="299"/>
      <c r="Q135" s="299"/>
      <c r="R135" s="299"/>
      <c r="S135" s="116">
        <f t="shared" si="44"/>
        <v>0</v>
      </c>
      <c r="T135" s="207">
        <v>0</v>
      </c>
      <c r="U135" s="1"/>
    </row>
    <row r="136" spans="1:21" x14ac:dyDescent="0.2">
      <c r="A136" s="7">
        <v>44280</v>
      </c>
      <c r="B136" s="234">
        <v>0.41666666666666669</v>
      </c>
      <c r="C136" s="235"/>
      <c r="D136" s="236">
        <v>0.70833333333333337</v>
      </c>
      <c r="E136" s="116">
        <f t="shared" si="43"/>
        <v>0.29166666666666669</v>
      </c>
      <c r="F136" s="207">
        <v>0</v>
      </c>
      <c r="G136" s="1"/>
      <c r="H136" s="7">
        <v>44402</v>
      </c>
      <c r="I136" s="45"/>
      <c r="J136" s="45"/>
      <c r="K136" s="45"/>
      <c r="L136" s="85"/>
      <c r="M136" s="18"/>
      <c r="N136" s="103" t="s">
        <v>765</v>
      </c>
      <c r="O136" s="59">
        <v>44525</v>
      </c>
      <c r="P136" s="299"/>
      <c r="Q136" s="299"/>
      <c r="R136" s="299"/>
      <c r="S136" s="116">
        <f t="shared" si="44"/>
        <v>0</v>
      </c>
      <c r="T136" s="207">
        <v>0</v>
      </c>
      <c r="U136" s="1"/>
    </row>
    <row r="137" spans="1:21" x14ac:dyDescent="0.2">
      <c r="A137" s="7">
        <v>44281</v>
      </c>
      <c r="B137" s="20"/>
      <c r="C137" s="20"/>
      <c r="D137" s="20"/>
      <c r="E137" s="213"/>
      <c r="F137" s="21"/>
      <c r="G137" s="1" t="s">
        <v>719</v>
      </c>
      <c r="H137" s="7">
        <v>44403</v>
      </c>
      <c r="I137" s="97"/>
      <c r="J137" s="98"/>
      <c r="K137" s="98"/>
      <c r="L137" s="99">
        <f>SUM(L131:L136)</f>
        <v>0</v>
      </c>
      <c r="M137" s="211">
        <v>0</v>
      </c>
      <c r="N137" s="206"/>
      <c r="O137" s="7">
        <v>44526</v>
      </c>
      <c r="P137" s="299"/>
      <c r="Q137" s="299"/>
      <c r="R137" s="299"/>
      <c r="S137" s="116">
        <f t="shared" si="44"/>
        <v>0</v>
      </c>
      <c r="T137" s="207">
        <v>0</v>
      </c>
      <c r="U137" s="1"/>
    </row>
    <row r="138" spans="1:21" x14ac:dyDescent="0.2">
      <c r="A138" s="7">
        <v>44282</v>
      </c>
      <c r="B138" s="20"/>
      <c r="C138" s="20"/>
      <c r="D138" s="20"/>
      <c r="E138" s="213"/>
      <c r="F138" s="21"/>
      <c r="G138" s="1"/>
      <c r="H138" s="7">
        <v>44404</v>
      </c>
      <c r="I138" s="234">
        <v>0.41666666666666669</v>
      </c>
      <c r="J138" s="235"/>
      <c r="K138" s="236">
        <v>0.70833333333333337</v>
      </c>
      <c r="L138" s="116">
        <f t="shared" ref="L138:L141" si="45">SUM(K138-I138-J138)</f>
        <v>0.29166666666666669</v>
      </c>
      <c r="M138" s="207">
        <v>0</v>
      </c>
      <c r="N138" s="287"/>
      <c r="O138" s="59">
        <v>44527</v>
      </c>
      <c r="P138" s="299"/>
      <c r="Q138" s="299"/>
      <c r="R138" s="299"/>
      <c r="S138" s="116">
        <f t="shared" si="44"/>
        <v>0</v>
      </c>
      <c r="T138" s="207">
        <v>0</v>
      </c>
      <c r="U138" s="65" t="s">
        <v>777</v>
      </c>
    </row>
    <row r="139" spans="1:21" x14ac:dyDescent="0.2">
      <c r="A139" s="7">
        <v>44283</v>
      </c>
      <c r="B139" s="45"/>
      <c r="C139" s="45"/>
      <c r="D139" s="45"/>
      <c r="E139" s="85"/>
      <c r="F139" s="18"/>
      <c r="G139" s="103"/>
      <c r="H139" s="7">
        <v>44405</v>
      </c>
      <c r="I139" s="234">
        <v>0.41666666666666669</v>
      </c>
      <c r="J139" s="235"/>
      <c r="K139" s="236">
        <v>0.70833333333333337</v>
      </c>
      <c r="L139" s="116">
        <f t="shared" si="45"/>
        <v>0.29166666666666669</v>
      </c>
      <c r="M139" s="207">
        <v>0</v>
      </c>
      <c r="N139" s="287"/>
      <c r="O139" s="59">
        <v>44528</v>
      </c>
      <c r="P139" s="45"/>
      <c r="Q139" s="45"/>
      <c r="R139" s="45"/>
      <c r="S139" s="85"/>
      <c r="T139" s="18"/>
      <c r="U139" s="103"/>
    </row>
    <row r="140" spans="1:21" x14ac:dyDescent="0.2">
      <c r="A140" s="7">
        <v>44284</v>
      </c>
      <c r="B140" s="97"/>
      <c r="C140" s="98"/>
      <c r="D140" s="98"/>
      <c r="E140" s="99">
        <f>SUM(E134:E139)</f>
        <v>0.875</v>
      </c>
      <c r="F140" s="211">
        <v>0</v>
      </c>
      <c r="G140" s="206"/>
      <c r="H140" s="7">
        <v>44406</v>
      </c>
      <c r="I140" s="234">
        <v>0.41666666666666669</v>
      </c>
      <c r="J140" s="235"/>
      <c r="K140" s="236">
        <v>0.70833333333333337</v>
      </c>
      <c r="L140" s="116">
        <f t="shared" si="45"/>
        <v>0.29166666666666669</v>
      </c>
      <c r="M140" s="207">
        <v>0</v>
      </c>
      <c r="N140" s="287"/>
      <c r="O140" s="59">
        <v>44529</v>
      </c>
      <c r="P140" s="97"/>
      <c r="Q140" s="98"/>
      <c r="R140" s="98"/>
      <c r="S140" s="99">
        <f>SUM(S134:S139)</f>
        <v>0</v>
      </c>
      <c r="T140" s="211">
        <v>0</v>
      </c>
      <c r="U140" s="206"/>
    </row>
    <row r="141" spans="1:21" x14ac:dyDescent="0.2">
      <c r="A141" s="7">
        <v>44285</v>
      </c>
      <c r="B141" s="242">
        <v>0.20833333333333334</v>
      </c>
      <c r="C141" s="190"/>
      <c r="D141" s="243">
        <v>0.5</v>
      </c>
      <c r="E141" s="116">
        <f t="shared" ref="E141" si="46">SUM(D141-B141-C141)</f>
        <v>0.29166666666666663</v>
      </c>
      <c r="F141" s="207">
        <v>0</v>
      </c>
      <c r="G141" s="1"/>
      <c r="H141" s="7">
        <v>44407</v>
      </c>
      <c r="I141" s="234">
        <v>0.41666666666666669</v>
      </c>
      <c r="J141" s="235"/>
      <c r="K141" s="236">
        <v>0.70833333333333337</v>
      </c>
      <c r="L141" s="116">
        <f t="shared" si="45"/>
        <v>0.29166666666666669</v>
      </c>
      <c r="M141" s="207">
        <v>0</v>
      </c>
      <c r="N141" s="287"/>
      <c r="O141" s="7"/>
      <c r="P141" s="8"/>
      <c r="Q141" s="8"/>
      <c r="R141" s="8"/>
      <c r="S141" s="85"/>
      <c r="T141" s="43"/>
      <c r="U141" s="1"/>
    </row>
    <row r="142" spans="1:21" x14ac:dyDescent="0.2">
      <c r="A142" s="7"/>
      <c r="B142" s="8"/>
      <c r="C142" s="8"/>
      <c r="D142" s="8"/>
      <c r="E142" s="85"/>
      <c r="F142" s="43"/>
      <c r="G142" s="1"/>
      <c r="H142" s="7"/>
      <c r="I142" s="8"/>
      <c r="J142" s="8"/>
      <c r="K142" s="8"/>
      <c r="L142" s="85"/>
      <c r="M142" s="43"/>
      <c r="N142" s="1"/>
      <c r="O142" s="7"/>
      <c r="P142" s="8"/>
      <c r="Q142" s="8"/>
      <c r="R142" s="8"/>
      <c r="S142" s="85"/>
      <c r="T142" s="43"/>
      <c r="U142" s="1"/>
    </row>
    <row r="143" spans="1:21" x14ac:dyDescent="0.2">
      <c r="A143" s="7"/>
      <c r="B143" s="8"/>
      <c r="C143" s="8"/>
      <c r="D143" s="8"/>
      <c r="E143" s="85"/>
      <c r="F143" s="43"/>
      <c r="G143" s="1"/>
      <c r="H143" s="7"/>
      <c r="I143" s="8"/>
      <c r="J143" s="8"/>
      <c r="K143" s="8"/>
      <c r="L143" s="85"/>
      <c r="M143" s="43"/>
      <c r="N143" s="1"/>
      <c r="O143" s="7"/>
      <c r="P143" s="8"/>
      <c r="Q143" s="8"/>
      <c r="R143" s="8"/>
      <c r="S143" s="85"/>
      <c r="T143" s="43"/>
      <c r="U143" s="1"/>
    </row>
    <row r="144" spans="1:21" x14ac:dyDescent="0.2">
      <c r="A144" s="7"/>
      <c r="B144" s="8"/>
      <c r="C144" s="8"/>
      <c r="D144" s="8"/>
      <c r="E144" s="85"/>
      <c r="F144" s="43"/>
      <c r="G144" s="1"/>
      <c r="H144" s="7"/>
      <c r="I144" s="8"/>
      <c r="J144" s="8"/>
      <c r="K144" s="8"/>
      <c r="L144" s="85"/>
      <c r="M144" s="43"/>
      <c r="N144" s="1"/>
      <c r="O144" s="7"/>
      <c r="P144" s="8"/>
      <c r="Q144" s="8"/>
      <c r="R144" s="8"/>
      <c r="S144" s="85"/>
      <c r="T144" s="43"/>
      <c r="U144" s="1"/>
    </row>
    <row r="145" spans="1:21" x14ac:dyDescent="0.2">
      <c r="A145" s="7"/>
      <c r="B145" s="8"/>
      <c r="C145" s="8"/>
      <c r="D145" s="8"/>
      <c r="E145" s="85"/>
      <c r="F145" s="43"/>
      <c r="G145" s="1"/>
      <c r="H145" s="7"/>
      <c r="I145" s="8"/>
      <c r="J145" s="8"/>
      <c r="K145" s="8"/>
      <c r="L145" s="85"/>
      <c r="M145" s="43"/>
      <c r="N145" s="1"/>
      <c r="O145" s="7"/>
      <c r="P145" s="8"/>
      <c r="Q145" s="8"/>
      <c r="R145" s="8"/>
      <c r="S145" s="85"/>
      <c r="T145" s="43"/>
      <c r="U145" s="1"/>
    </row>
    <row r="146" spans="1:21" x14ac:dyDescent="0.2">
      <c r="A146" s="7"/>
      <c r="B146" s="8"/>
      <c r="C146" s="8"/>
      <c r="D146" s="8"/>
      <c r="E146" s="85"/>
      <c r="F146" s="43"/>
      <c r="G146" s="1"/>
      <c r="H146" s="7"/>
      <c r="I146" s="8"/>
      <c r="J146" s="8"/>
      <c r="K146" s="8"/>
      <c r="L146" s="85"/>
      <c r="M146" s="43"/>
      <c r="N146" s="1"/>
      <c r="O146" s="7"/>
      <c r="P146" s="8"/>
      <c r="Q146" s="8"/>
      <c r="R146" s="8"/>
      <c r="S146" s="85"/>
      <c r="T146" s="43"/>
      <c r="U146" s="1"/>
    </row>
    <row r="147" spans="1:21" x14ac:dyDescent="0.2">
      <c r="A147" s="7"/>
      <c r="B147" s="8"/>
      <c r="C147" s="8"/>
      <c r="D147" s="8"/>
      <c r="E147" s="85"/>
      <c r="F147" s="43"/>
      <c r="G147" s="1"/>
      <c r="H147" s="7"/>
      <c r="I147" s="8"/>
      <c r="J147" s="8"/>
      <c r="K147" s="8"/>
      <c r="L147" s="85"/>
      <c r="M147" s="43"/>
      <c r="N147" s="1"/>
      <c r="O147" s="7"/>
      <c r="P147" s="8"/>
      <c r="Q147" s="8"/>
      <c r="R147" s="8"/>
      <c r="S147" s="85"/>
      <c r="T147" s="43"/>
      <c r="U147" s="1"/>
    </row>
    <row r="148" spans="1:21" x14ac:dyDescent="0.2">
      <c r="A148" s="7"/>
      <c r="B148" s="8"/>
      <c r="C148" s="8"/>
      <c r="D148" s="8"/>
      <c r="E148" s="85"/>
      <c r="F148" s="43"/>
      <c r="G148" s="1"/>
      <c r="H148" s="7"/>
      <c r="I148" s="8"/>
      <c r="J148" s="8"/>
      <c r="K148" s="8"/>
      <c r="L148" s="85"/>
      <c r="M148" s="43"/>
      <c r="N148" s="1"/>
      <c r="O148" s="7"/>
      <c r="P148" s="8"/>
      <c r="Q148" s="8"/>
      <c r="R148" s="8"/>
      <c r="S148" s="85"/>
      <c r="T148" s="43"/>
      <c r="U148" s="1"/>
    </row>
    <row r="149" spans="1:21" x14ac:dyDescent="0.2">
      <c r="A149" s="7"/>
      <c r="B149" s="8"/>
      <c r="C149" s="8"/>
      <c r="D149" s="8"/>
      <c r="E149" s="85"/>
      <c r="F149" s="43"/>
      <c r="G149" s="1"/>
      <c r="H149" s="7"/>
      <c r="I149" s="8"/>
      <c r="J149" s="8"/>
      <c r="K149" s="8"/>
      <c r="L149" s="85"/>
      <c r="M149" s="43"/>
      <c r="N149" s="1"/>
      <c r="O149" s="7"/>
      <c r="P149" s="8"/>
      <c r="Q149" s="8"/>
      <c r="R149" s="8"/>
      <c r="S149" s="85"/>
      <c r="T149" s="43"/>
      <c r="U149" s="1"/>
    </row>
    <row r="150" spans="1:21" x14ac:dyDescent="0.2">
      <c r="A150" s="7"/>
      <c r="B150" s="8"/>
      <c r="C150" s="8"/>
      <c r="D150" s="8"/>
      <c r="E150" s="85"/>
      <c r="F150" s="43"/>
      <c r="G150" s="1"/>
      <c r="H150" s="7"/>
      <c r="I150" s="8"/>
      <c r="J150" s="8"/>
      <c r="K150" s="8"/>
      <c r="L150" s="85"/>
      <c r="M150" s="43"/>
      <c r="N150" s="1"/>
      <c r="O150" s="7"/>
      <c r="P150" s="8"/>
      <c r="Q150" s="8"/>
      <c r="R150" s="8"/>
      <c r="S150" s="85"/>
      <c r="T150" s="43"/>
      <c r="U150" s="1"/>
    </row>
    <row r="151" spans="1:21" x14ac:dyDescent="0.2">
      <c r="A151" s="7"/>
      <c r="B151" s="8"/>
      <c r="C151" s="8"/>
      <c r="D151" s="8"/>
      <c r="E151" s="85"/>
      <c r="F151" s="43"/>
      <c r="G151" s="1"/>
      <c r="H151" s="7"/>
      <c r="I151" s="8"/>
      <c r="J151" s="8"/>
      <c r="K151" s="8"/>
      <c r="L151" s="85"/>
      <c r="M151" s="43"/>
      <c r="N151" s="1"/>
      <c r="O151" s="7"/>
      <c r="P151" s="8"/>
      <c r="Q151" s="8"/>
      <c r="R151" s="8"/>
      <c r="S151" s="85"/>
      <c r="T151" s="43"/>
      <c r="U151" s="1"/>
    </row>
    <row r="152" spans="1:21" x14ac:dyDescent="0.2">
      <c r="A152" s="7"/>
      <c r="B152" s="8"/>
      <c r="C152" s="8"/>
      <c r="D152" s="8"/>
      <c r="E152" s="85"/>
      <c r="F152" s="43"/>
      <c r="G152" s="1"/>
      <c r="H152" s="7"/>
      <c r="I152" s="8"/>
      <c r="J152" s="8"/>
      <c r="K152" s="8"/>
      <c r="L152" s="85"/>
      <c r="M152" s="43"/>
      <c r="N152" s="1"/>
      <c r="O152" s="7"/>
      <c r="P152" s="8"/>
      <c r="Q152" s="8"/>
      <c r="R152" s="8"/>
      <c r="S152" s="85"/>
      <c r="T152" s="43"/>
      <c r="U152" s="1"/>
    </row>
    <row r="153" spans="1:21" x14ac:dyDescent="0.2">
      <c r="A153" s="7"/>
      <c r="B153" s="8"/>
      <c r="C153" s="8"/>
      <c r="D153" s="8"/>
      <c r="E153" s="85"/>
      <c r="F153" s="43"/>
      <c r="G153" s="1"/>
      <c r="H153" s="7"/>
      <c r="I153" s="8"/>
      <c r="J153" s="8"/>
      <c r="K153" s="8"/>
      <c r="L153" s="85"/>
      <c r="M153" s="43"/>
      <c r="N153" s="1"/>
      <c r="O153" s="7"/>
      <c r="P153" s="8"/>
      <c r="Q153" s="8"/>
      <c r="R153" s="8"/>
      <c r="S153" s="85"/>
      <c r="T153" s="43"/>
      <c r="U153" s="1"/>
    </row>
    <row r="154" spans="1:21" x14ac:dyDescent="0.2">
      <c r="A154" s="7"/>
      <c r="B154" s="8"/>
      <c r="C154" s="8"/>
      <c r="D154" s="8"/>
      <c r="E154" s="85"/>
      <c r="F154" s="43"/>
      <c r="G154" s="1"/>
      <c r="H154" s="7"/>
      <c r="I154" s="8"/>
      <c r="J154" s="8"/>
      <c r="K154" s="8"/>
      <c r="L154" s="85"/>
      <c r="M154" s="43"/>
      <c r="N154" s="1"/>
      <c r="O154" s="7"/>
      <c r="P154" s="8"/>
      <c r="Q154" s="8"/>
      <c r="R154" s="8"/>
      <c r="S154" s="85"/>
      <c r="T154" s="43"/>
      <c r="U154" s="1"/>
    </row>
    <row r="155" spans="1:21" x14ac:dyDescent="0.2">
      <c r="A155" s="7"/>
      <c r="B155" s="8"/>
      <c r="C155" s="8"/>
      <c r="D155" s="8"/>
      <c r="E155" s="85"/>
      <c r="F155" s="44"/>
      <c r="G155" s="29"/>
      <c r="H155" s="7"/>
      <c r="I155" s="8"/>
      <c r="J155" s="8"/>
      <c r="K155" s="8"/>
      <c r="L155" s="85"/>
      <c r="M155" s="44"/>
      <c r="N155" s="29"/>
      <c r="O155" s="7"/>
      <c r="P155" s="8"/>
      <c r="Q155" s="8"/>
      <c r="R155" s="8"/>
      <c r="S155" s="85"/>
      <c r="T155" s="44"/>
      <c r="U155" s="29"/>
    </row>
    <row r="156" spans="1:21" x14ac:dyDescent="0.2">
      <c r="A156" s="7"/>
      <c r="B156" s="8"/>
      <c r="C156" s="8"/>
      <c r="D156" s="8"/>
      <c r="E156" s="85"/>
      <c r="F156" s="43"/>
      <c r="G156" s="1"/>
      <c r="H156" s="7"/>
      <c r="I156" s="8"/>
      <c r="J156" s="8"/>
      <c r="K156" s="8"/>
      <c r="L156" s="85"/>
      <c r="M156" s="43"/>
      <c r="N156" s="1"/>
      <c r="O156" s="7"/>
      <c r="P156" s="8"/>
      <c r="Q156" s="8"/>
      <c r="R156" s="8"/>
      <c r="S156" s="85"/>
      <c r="T156" s="43"/>
      <c r="U156" s="1"/>
    </row>
    <row r="157" spans="1:21" x14ac:dyDescent="0.2">
      <c r="A157" s="7"/>
      <c r="B157" s="8"/>
      <c r="C157" s="8"/>
      <c r="D157" s="8"/>
      <c r="E157" s="85"/>
      <c r="F157" s="43"/>
      <c r="G157" s="1"/>
      <c r="H157" s="7"/>
      <c r="I157" s="8"/>
      <c r="J157" s="8"/>
      <c r="K157" s="8"/>
      <c r="L157" s="85"/>
      <c r="M157" s="43"/>
      <c r="N157" s="1"/>
      <c r="O157" s="7"/>
      <c r="P157" s="8"/>
      <c r="Q157" s="8"/>
      <c r="R157" s="8"/>
      <c r="S157" s="85"/>
      <c r="T157" s="43"/>
      <c r="U157" s="1"/>
    </row>
    <row r="158" spans="1:21" x14ac:dyDescent="0.2">
      <c r="A158" s="7"/>
      <c r="B158" s="8"/>
      <c r="C158" s="8"/>
      <c r="D158" s="8"/>
      <c r="E158" s="85"/>
      <c r="F158" s="43"/>
      <c r="G158" s="1"/>
      <c r="H158" s="7"/>
      <c r="I158" s="8"/>
      <c r="J158" s="8"/>
      <c r="K158" s="8"/>
      <c r="L158" s="85"/>
      <c r="M158" s="43"/>
      <c r="N158" s="1"/>
      <c r="O158" s="7"/>
      <c r="P158" s="8"/>
      <c r="Q158" s="8"/>
      <c r="R158" s="8"/>
      <c r="S158" s="85"/>
      <c r="T158" s="43"/>
      <c r="U158" s="1"/>
    </row>
    <row r="159" spans="1:21" x14ac:dyDescent="0.2">
      <c r="A159" s="7"/>
      <c r="B159" s="8"/>
      <c r="C159" s="8"/>
      <c r="D159" s="8"/>
      <c r="E159" s="85"/>
      <c r="F159" s="43"/>
      <c r="G159" s="1"/>
      <c r="H159" s="7"/>
      <c r="I159" s="8"/>
      <c r="J159" s="8"/>
      <c r="K159" s="8"/>
      <c r="L159" s="85"/>
      <c r="M159" s="43"/>
      <c r="N159" s="1"/>
      <c r="O159" s="7"/>
      <c r="P159" s="8"/>
      <c r="Q159" s="8"/>
      <c r="R159" s="8"/>
      <c r="S159" s="85"/>
      <c r="T159" s="43"/>
      <c r="U159" s="1"/>
    </row>
    <row r="160" spans="1:21" x14ac:dyDescent="0.2">
      <c r="A160" s="7"/>
      <c r="B160" s="8"/>
      <c r="C160" s="8"/>
      <c r="D160" s="8"/>
      <c r="E160" s="85"/>
      <c r="F160" s="43"/>
      <c r="G160" s="1"/>
      <c r="H160" s="7"/>
      <c r="I160" s="8"/>
      <c r="J160" s="8"/>
      <c r="K160" s="8"/>
      <c r="L160" s="85"/>
      <c r="M160" s="43"/>
      <c r="N160" s="1"/>
      <c r="O160" s="7"/>
      <c r="P160" s="8"/>
      <c r="Q160" s="8"/>
      <c r="R160" s="8"/>
      <c r="S160" s="85"/>
      <c r="T160" s="43"/>
      <c r="U160" s="1"/>
    </row>
    <row r="161" spans="1:21" x14ac:dyDescent="0.2">
      <c r="A161" s="7"/>
      <c r="B161" s="8"/>
      <c r="C161" s="8"/>
      <c r="D161" s="8"/>
      <c r="E161" s="85"/>
      <c r="F161" s="43"/>
      <c r="G161" s="1"/>
      <c r="H161" s="7"/>
      <c r="I161" s="8"/>
      <c r="J161" s="8"/>
      <c r="K161" s="8"/>
      <c r="L161" s="85"/>
      <c r="M161" s="43"/>
      <c r="N161" s="1"/>
      <c r="O161" s="7"/>
      <c r="P161" s="8"/>
      <c r="Q161" s="8"/>
      <c r="R161" s="8"/>
      <c r="S161" s="85"/>
      <c r="T161" s="43"/>
      <c r="U161" s="1"/>
    </row>
    <row r="162" spans="1:21" ht="13.5" thickBot="1" x14ac:dyDescent="0.25">
      <c r="A162" s="7"/>
      <c r="B162" s="8"/>
      <c r="C162" s="8"/>
      <c r="D162" s="8"/>
      <c r="E162" s="85"/>
      <c r="F162" s="43"/>
      <c r="G162" s="1"/>
      <c r="H162" s="7"/>
      <c r="I162" s="8"/>
      <c r="J162" s="8"/>
      <c r="K162" s="8"/>
      <c r="L162" s="85"/>
      <c r="M162" s="43"/>
      <c r="N162" s="1"/>
      <c r="O162" s="7"/>
      <c r="P162" s="8"/>
      <c r="Q162" s="8"/>
      <c r="R162" s="8"/>
      <c r="S162" s="85"/>
      <c r="T162" s="43"/>
      <c r="U162" s="1"/>
    </row>
    <row r="163" spans="1:21" ht="13.5" thickBot="1" x14ac:dyDescent="0.25">
      <c r="A163" s="17" t="s">
        <v>46</v>
      </c>
      <c r="B163" s="15" t="s">
        <v>47</v>
      </c>
      <c r="C163" s="15"/>
      <c r="D163" s="15"/>
      <c r="E163" s="15"/>
      <c r="F163" s="53" t="s">
        <v>116</v>
      </c>
      <c r="G163" s="16" t="s">
        <v>70</v>
      </c>
      <c r="H163" s="17" t="s">
        <v>46</v>
      </c>
      <c r="I163" s="15" t="s">
        <v>47</v>
      </c>
      <c r="J163" s="15"/>
      <c r="K163" s="15"/>
      <c r="L163" s="15"/>
      <c r="M163" s="53" t="s">
        <v>120</v>
      </c>
      <c r="N163" s="16" t="s">
        <v>70</v>
      </c>
      <c r="O163" s="17" t="s">
        <v>46</v>
      </c>
      <c r="P163" s="15" t="s">
        <v>47</v>
      </c>
      <c r="Q163" s="15"/>
      <c r="R163" s="15"/>
      <c r="S163" s="15"/>
      <c r="T163" s="53" t="s">
        <v>124</v>
      </c>
      <c r="U163" s="16" t="s">
        <v>70</v>
      </c>
    </row>
    <row r="164" spans="1:21" x14ac:dyDescent="0.2">
      <c r="A164" s="3" t="s">
        <v>18</v>
      </c>
      <c r="B164" s="4" t="s">
        <v>19</v>
      </c>
      <c r="C164" s="4" t="s">
        <v>21</v>
      </c>
      <c r="D164" s="4" t="s">
        <v>20</v>
      </c>
      <c r="E164" s="5" t="s">
        <v>43</v>
      </c>
      <c r="F164" s="5" t="s">
        <v>22</v>
      </c>
      <c r="G164" s="6" t="s">
        <v>30</v>
      </c>
      <c r="H164" s="3" t="s">
        <v>18</v>
      </c>
      <c r="I164" s="4" t="s">
        <v>19</v>
      </c>
      <c r="J164" s="4" t="s">
        <v>21</v>
      </c>
      <c r="K164" s="4" t="s">
        <v>20</v>
      </c>
      <c r="L164" s="5" t="s">
        <v>43</v>
      </c>
      <c r="M164" s="5" t="s">
        <v>22</v>
      </c>
      <c r="N164" s="6" t="s">
        <v>30</v>
      </c>
      <c r="O164" s="3" t="s">
        <v>18</v>
      </c>
      <c r="P164" s="4" t="s">
        <v>19</v>
      </c>
      <c r="Q164" s="4" t="s">
        <v>21</v>
      </c>
      <c r="R164" s="4" t="s">
        <v>20</v>
      </c>
      <c r="S164" s="5" t="s">
        <v>43</v>
      </c>
      <c r="T164" s="5" t="s">
        <v>22</v>
      </c>
      <c r="U164" s="6" t="s">
        <v>30</v>
      </c>
    </row>
    <row r="165" spans="1:21" x14ac:dyDescent="0.2">
      <c r="A165" s="7">
        <v>44286</v>
      </c>
      <c r="B165" s="242">
        <v>0.20833333333333334</v>
      </c>
      <c r="C165" s="190"/>
      <c r="D165" s="243">
        <v>0.5</v>
      </c>
      <c r="E165" s="116">
        <f t="shared" ref="E165:E168" si="47">SUM(D165-B165-C165)</f>
        <v>0.29166666666666663</v>
      </c>
      <c r="F165" s="207">
        <v>0</v>
      </c>
      <c r="G165" s="1"/>
      <c r="H165" s="7">
        <v>44408</v>
      </c>
      <c r="I165" s="234">
        <v>0.41666666666666669</v>
      </c>
      <c r="J165" s="235"/>
      <c r="K165" s="236">
        <v>0.70833333333333337</v>
      </c>
      <c r="L165" s="116">
        <f t="shared" ref="L165" si="48">SUM(K165-I165-J165)</f>
        <v>0.29166666666666669</v>
      </c>
      <c r="M165" s="207">
        <v>0</v>
      </c>
      <c r="N165" s="287"/>
      <c r="O165" s="7">
        <v>44530</v>
      </c>
      <c r="P165" s="222">
        <v>0.35416666666666669</v>
      </c>
      <c r="Q165" s="222">
        <v>2.0833333333333332E-2</v>
      </c>
      <c r="R165" s="222">
        <v>0.66666666666666663</v>
      </c>
      <c r="S165" s="116">
        <f t="shared" ref="S165:S169" si="49">SUM(R165-P165-Q165)</f>
        <v>0.29166666666666663</v>
      </c>
      <c r="T165" s="207">
        <v>0</v>
      </c>
      <c r="U165" s="1" t="s">
        <v>769</v>
      </c>
    </row>
    <row r="166" spans="1:21" x14ac:dyDescent="0.2">
      <c r="A166" s="7">
        <v>44287</v>
      </c>
      <c r="B166" s="242">
        <v>0.20833333333333334</v>
      </c>
      <c r="C166" s="190"/>
      <c r="D166" s="243">
        <v>0.5</v>
      </c>
      <c r="E166" s="116">
        <f t="shared" si="47"/>
        <v>0.29166666666666663</v>
      </c>
      <c r="F166" s="207">
        <v>0</v>
      </c>
      <c r="G166" s="1"/>
      <c r="H166" s="7">
        <v>44409</v>
      </c>
      <c r="I166" s="45"/>
      <c r="J166" s="45"/>
      <c r="K166" s="45"/>
      <c r="L166" s="85"/>
      <c r="M166" s="18"/>
      <c r="N166" s="103"/>
      <c r="O166" s="7">
        <v>44531</v>
      </c>
      <c r="P166" s="222">
        <v>0.35416666666666669</v>
      </c>
      <c r="Q166" s="222">
        <v>2.0833333333333332E-2</v>
      </c>
      <c r="R166" s="222">
        <v>0.66666666666666663</v>
      </c>
      <c r="S166" s="116">
        <f t="shared" si="49"/>
        <v>0.29166666666666663</v>
      </c>
      <c r="T166" s="207">
        <v>0</v>
      </c>
      <c r="U166" s="1"/>
    </row>
    <row r="167" spans="1:21" x14ac:dyDescent="0.2">
      <c r="A167" s="7">
        <v>44288</v>
      </c>
      <c r="B167" s="242">
        <v>0.20833333333333334</v>
      </c>
      <c r="C167" s="190"/>
      <c r="D167" s="243">
        <v>0.5</v>
      </c>
      <c r="E167" s="116">
        <f t="shared" si="47"/>
        <v>0.29166666666666663</v>
      </c>
      <c r="F167" s="207">
        <v>0</v>
      </c>
      <c r="G167" s="1"/>
      <c r="H167" s="7">
        <v>44410</v>
      </c>
      <c r="I167" s="97"/>
      <c r="J167" s="98"/>
      <c r="K167" s="98"/>
      <c r="L167" s="99">
        <f>SUM(L138:L166)</f>
        <v>1.4583333333333335</v>
      </c>
      <c r="M167" s="211">
        <v>0</v>
      </c>
      <c r="N167" s="206"/>
      <c r="O167" s="59">
        <v>44532</v>
      </c>
      <c r="P167" s="222">
        <v>0.35416666666666669</v>
      </c>
      <c r="Q167" s="222">
        <v>2.0833333333333332E-2</v>
      </c>
      <c r="R167" s="222">
        <v>0.66666666666666663</v>
      </c>
      <c r="S167" s="116">
        <f t="shared" si="49"/>
        <v>0.29166666666666663</v>
      </c>
      <c r="T167" s="207">
        <v>0</v>
      </c>
      <c r="U167" s="1"/>
    </row>
    <row r="168" spans="1:21" x14ac:dyDescent="0.2">
      <c r="A168" s="7">
        <v>44289</v>
      </c>
      <c r="B168" s="242">
        <v>0.20833333333333334</v>
      </c>
      <c r="C168" s="190"/>
      <c r="D168" s="243">
        <v>0.5</v>
      </c>
      <c r="E168" s="116">
        <f t="shared" si="47"/>
        <v>0.29166666666666663</v>
      </c>
      <c r="F168" s="207">
        <v>0</v>
      </c>
      <c r="G168" s="1"/>
      <c r="H168" s="7">
        <v>44411</v>
      </c>
      <c r="I168" s="242">
        <v>0.20833333333333334</v>
      </c>
      <c r="J168" s="190"/>
      <c r="K168" s="243">
        <v>0.5</v>
      </c>
      <c r="L168" s="116">
        <f t="shared" ref="L168:L172" si="50">SUM(K168-I168-J168)</f>
        <v>0.29166666666666663</v>
      </c>
      <c r="M168" s="207">
        <v>0</v>
      </c>
      <c r="N168" s="287"/>
      <c r="O168" s="7">
        <v>44533</v>
      </c>
      <c r="P168" s="222">
        <v>0.35416666666666669</v>
      </c>
      <c r="Q168" s="222">
        <v>2.0833333333333332E-2</v>
      </c>
      <c r="R168" s="222">
        <v>0.66666666666666663</v>
      </c>
      <c r="S168" s="116">
        <f t="shared" si="49"/>
        <v>0.29166666666666663</v>
      </c>
      <c r="T168" s="207">
        <v>0</v>
      </c>
      <c r="U168" s="1"/>
    </row>
    <row r="169" spans="1:21" x14ac:dyDescent="0.2">
      <c r="A169" s="7">
        <v>44290</v>
      </c>
      <c r="B169" s="45"/>
      <c r="C169" s="45"/>
      <c r="D169" s="45"/>
      <c r="E169" s="85"/>
      <c r="F169" s="18"/>
      <c r="G169" s="103"/>
      <c r="H169" s="7">
        <v>44412</v>
      </c>
      <c r="I169" s="242">
        <v>0.20833333333333334</v>
      </c>
      <c r="J169" s="190"/>
      <c r="K169" s="243">
        <v>0.5</v>
      </c>
      <c r="L169" s="116">
        <f t="shared" si="50"/>
        <v>0.29166666666666663</v>
      </c>
      <c r="M169" s="207">
        <v>0</v>
      </c>
      <c r="N169" s="287"/>
      <c r="O169" s="59">
        <v>44534</v>
      </c>
      <c r="P169" s="222">
        <v>0.35416666666666669</v>
      </c>
      <c r="Q169" s="222">
        <v>2.0833333333333332E-2</v>
      </c>
      <c r="R169" s="222">
        <v>0.66666666666666663</v>
      </c>
      <c r="S169" s="116">
        <f t="shared" si="49"/>
        <v>0.29166666666666663</v>
      </c>
      <c r="T169" s="207">
        <v>0</v>
      </c>
      <c r="U169" s="1"/>
    </row>
    <row r="170" spans="1:21" x14ac:dyDescent="0.2">
      <c r="A170" s="7">
        <v>44291</v>
      </c>
      <c r="B170" s="97"/>
      <c r="C170" s="98"/>
      <c r="D170" s="98"/>
      <c r="E170" s="99">
        <f>SUM(E141:E169)</f>
        <v>1.458333333333333</v>
      </c>
      <c r="F170" s="211">
        <v>0</v>
      </c>
      <c r="G170" s="206"/>
      <c r="H170" s="7">
        <v>44413</v>
      </c>
      <c r="I170" s="242">
        <v>0.20833333333333334</v>
      </c>
      <c r="J170" s="190"/>
      <c r="K170" s="243">
        <v>0.5</v>
      </c>
      <c r="L170" s="116">
        <f t="shared" si="50"/>
        <v>0.29166666666666663</v>
      </c>
      <c r="M170" s="207">
        <v>0</v>
      </c>
      <c r="N170" s="287"/>
      <c r="O170" s="59">
        <v>44535</v>
      </c>
      <c r="P170" s="45"/>
      <c r="Q170" s="45"/>
      <c r="R170" s="45"/>
      <c r="S170" s="85"/>
      <c r="T170" s="18"/>
      <c r="U170" s="103"/>
    </row>
    <row r="171" spans="1:21" x14ac:dyDescent="0.2">
      <c r="A171" s="7">
        <v>44292</v>
      </c>
      <c r="B171" s="234">
        <v>0.41666666666666669</v>
      </c>
      <c r="C171" s="235"/>
      <c r="D171" s="236">
        <v>0.70833333333333337</v>
      </c>
      <c r="E171" s="116">
        <f t="shared" ref="E171:E175" si="51">SUM(D171-B171-C171)</f>
        <v>0.29166666666666669</v>
      </c>
      <c r="F171" s="207">
        <v>0</v>
      </c>
      <c r="G171" s="287"/>
      <c r="H171" s="7">
        <v>44414</v>
      </c>
      <c r="I171" s="242">
        <v>0.20833333333333334</v>
      </c>
      <c r="J171" s="190"/>
      <c r="K171" s="243">
        <v>0.5</v>
      </c>
      <c r="L171" s="116">
        <f t="shared" si="50"/>
        <v>0.29166666666666663</v>
      </c>
      <c r="M171" s="207">
        <v>0</v>
      </c>
      <c r="N171" s="287"/>
      <c r="O171" s="59">
        <v>44536</v>
      </c>
      <c r="P171" s="97"/>
      <c r="Q171" s="98"/>
      <c r="R171" s="98"/>
      <c r="S171" s="99">
        <f>SUM(S165:S170)</f>
        <v>1.458333333333333</v>
      </c>
      <c r="T171" s="211">
        <v>0</v>
      </c>
      <c r="U171" s="206"/>
    </row>
    <row r="172" spans="1:21" x14ac:dyDescent="0.2">
      <c r="A172" s="7">
        <v>44293</v>
      </c>
      <c r="B172" s="234">
        <v>0.41666666666666669</v>
      </c>
      <c r="C172" s="235"/>
      <c r="D172" s="236">
        <v>0.70833333333333337</v>
      </c>
      <c r="E172" s="116">
        <f t="shared" si="51"/>
        <v>0.29166666666666669</v>
      </c>
      <c r="F172" s="207">
        <v>0</v>
      </c>
      <c r="G172" s="287"/>
      <c r="H172" s="7">
        <v>44415</v>
      </c>
      <c r="I172" s="242">
        <v>0.20833333333333334</v>
      </c>
      <c r="J172" s="190"/>
      <c r="K172" s="243">
        <v>0.5</v>
      </c>
      <c r="L172" s="116">
        <f t="shared" si="50"/>
        <v>0.29166666666666663</v>
      </c>
      <c r="M172" s="207">
        <v>0</v>
      </c>
      <c r="N172" s="287"/>
      <c r="O172" s="7">
        <v>44537</v>
      </c>
      <c r="P172" s="222">
        <v>0.35416666666666669</v>
      </c>
      <c r="Q172" s="222">
        <v>2.0833333333333332E-2</v>
      </c>
      <c r="R172" s="222">
        <v>0.66666666666666663</v>
      </c>
      <c r="S172" s="116">
        <f t="shared" ref="S172:S176" si="52">SUM(R172-P172-Q172)</f>
        <v>0.29166666666666663</v>
      </c>
      <c r="T172" s="207">
        <v>0</v>
      </c>
      <c r="U172" s="1" t="s">
        <v>768</v>
      </c>
    </row>
    <row r="173" spans="1:21" x14ac:dyDescent="0.2">
      <c r="A173" s="7">
        <v>44294</v>
      </c>
      <c r="B173" s="234">
        <v>0.41666666666666669</v>
      </c>
      <c r="C173" s="235"/>
      <c r="D173" s="236">
        <v>0.70833333333333337</v>
      </c>
      <c r="E173" s="116">
        <f t="shared" si="51"/>
        <v>0.29166666666666669</v>
      </c>
      <c r="F173" s="207">
        <v>0</v>
      </c>
      <c r="G173" s="287"/>
      <c r="H173" s="7">
        <v>44416</v>
      </c>
      <c r="I173" s="45"/>
      <c r="J173" s="45"/>
      <c r="K173" s="45"/>
      <c r="L173" s="85"/>
      <c r="M173" s="18"/>
      <c r="N173" s="103"/>
      <c r="O173" s="7">
        <v>44538</v>
      </c>
      <c r="P173" s="222">
        <v>0.35416666666666669</v>
      </c>
      <c r="Q173" s="222">
        <v>2.0833333333333332E-2</v>
      </c>
      <c r="R173" s="222">
        <v>0.66666666666666663</v>
      </c>
      <c r="S173" s="116">
        <f t="shared" si="52"/>
        <v>0.29166666666666663</v>
      </c>
      <c r="T173" s="207">
        <v>0</v>
      </c>
      <c r="U173" s="1"/>
    </row>
    <row r="174" spans="1:21" x14ac:dyDescent="0.2">
      <c r="A174" s="7">
        <v>44295</v>
      </c>
      <c r="B174" s="234">
        <v>0.41666666666666669</v>
      </c>
      <c r="C174" s="235"/>
      <c r="D174" s="236">
        <v>0.70833333333333337</v>
      </c>
      <c r="E174" s="116">
        <f t="shared" si="51"/>
        <v>0.29166666666666669</v>
      </c>
      <c r="F174" s="207">
        <v>0</v>
      </c>
      <c r="G174" s="287"/>
      <c r="H174" s="7">
        <v>44417</v>
      </c>
      <c r="I174" s="97"/>
      <c r="J174" s="98"/>
      <c r="K174" s="98"/>
      <c r="L174" s="99">
        <f>SUM(L168:L173)</f>
        <v>1.458333333333333</v>
      </c>
      <c r="M174" s="211">
        <v>0</v>
      </c>
      <c r="N174" s="206"/>
      <c r="O174" s="59">
        <v>44539</v>
      </c>
      <c r="P174" s="222">
        <v>0.35416666666666669</v>
      </c>
      <c r="Q174" s="222">
        <v>2.0833333333333332E-2</v>
      </c>
      <c r="R174" s="222">
        <v>0.66666666666666663</v>
      </c>
      <c r="S174" s="116">
        <f t="shared" si="52"/>
        <v>0.29166666666666663</v>
      </c>
      <c r="T174" s="207">
        <v>0</v>
      </c>
      <c r="U174" s="1"/>
    </row>
    <row r="175" spans="1:21" x14ac:dyDescent="0.2">
      <c r="A175" s="7">
        <v>44296</v>
      </c>
      <c r="B175" s="242">
        <v>0.20833333333333334</v>
      </c>
      <c r="C175" s="190"/>
      <c r="D175" s="243">
        <v>0.5</v>
      </c>
      <c r="E175" s="116">
        <f t="shared" si="51"/>
        <v>0.29166666666666663</v>
      </c>
      <c r="F175" s="207">
        <v>0</v>
      </c>
      <c r="G175" s="288" t="s">
        <v>752</v>
      </c>
      <c r="H175" s="7">
        <v>44418</v>
      </c>
      <c r="I175" s="74"/>
      <c r="J175" s="150"/>
      <c r="K175" s="150"/>
      <c r="L175" s="158"/>
      <c r="M175" s="150"/>
      <c r="N175" s="288" t="s">
        <v>746</v>
      </c>
      <c r="O175" s="7">
        <v>44540</v>
      </c>
      <c r="P175" s="222">
        <v>0.35416666666666669</v>
      </c>
      <c r="Q175" s="222">
        <v>2.0833333333333332E-2</v>
      </c>
      <c r="R175" s="222">
        <v>0.66666666666666663</v>
      </c>
      <c r="S175" s="116">
        <f t="shared" si="52"/>
        <v>0.29166666666666663</v>
      </c>
      <c r="T175" s="207">
        <v>0</v>
      </c>
      <c r="U175" s="1"/>
    </row>
    <row r="176" spans="1:21" x14ac:dyDescent="0.2">
      <c r="A176" s="7">
        <v>44297</v>
      </c>
      <c r="B176" s="45"/>
      <c r="C176" s="45"/>
      <c r="D176" s="45"/>
      <c r="E176" s="85"/>
      <c r="F176" s="18"/>
      <c r="G176" s="103"/>
      <c r="H176" s="7">
        <v>44419</v>
      </c>
      <c r="I176" s="74"/>
      <c r="J176" s="150"/>
      <c r="K176" s="150"/>
      <c r="L176" s="158"/>
      <c r="M176" s="150"/>
      <c r="N176" s="288" t="s">
        <v>746</v>
      </c>
      <c r="O176" s="59">
        <v>44541</v>
      </c>
      <c r="P176" s="222">
        <v>0.35416666666666669</v>
      </c>
      <c r="Q176" s="222">
        <v>2.0833333333333332E-2</v>
      </c>
      <c r="R176" s="222">
        <v>0.66666666666666663</v>
      </c>
      <c r="S176" s="116">
        <f t="shared" si="52"/>
        <v>0.29166666666666663</v>
      </c>
      <c r="T176" s="207">
        <v>0</v>
      </c>
      <c r="U176" s="1"/>
    </row>
    <row r="177" spans="1:21" x14ac:dyDescent="0.2">
      <c r="A177" s="7">
        <v>44298</v>
      </c>
      <c r="B177" s="97"/>
      <c r="C177" s="98"/>
      <c r="D177" s="98"/>
      <c r="E177" s="99">
        <f>SUM(E171:E176)</f>
        <v>1.4583333333333335</v>
      </c>
      <c r="F177" s="211">
        <v>0</v>
      </c>
      <c r="G177" s="206"/>
      <c r="H177" s="7">
        <v>44420</v>
      </c>
      <c r="I177" s="74"/>
      <c r="J177" s="150"/>
      <c r="K177" s="150"/>
      <c r="L177" s="158"/>
      <c r="M177" s="150"/>
      <c r="N177" s="288" t="s">
        <v>746</v>
      </c>
      <c r="O177" s="59">
        <v>44542</v>
      </c>
      <c r="P177" s="45"/>
      <c r="Q177" s="45"/>
      <c r="R177" s="45"/>
      <c r="S177" s="85"/>
      <c r="T177" s="18"/>
      <c r="U177" s="103"/>
    </row>
    <row r="178" spans="1:21" x14ac:dyDescent="0.2">
      <c r="A178" s="7">
        <v>44299</v>
      </c>
      <c r="B178" s="242">
        <v>0.20833333333333334</v>
      </c>
      <c r="C178" s="190"/>
      <c r="D178" s="243">
        <v>0.5</v>
      </c>
      <c r="E178" s="116">
        <f t="shared" ref="E178:E181" si="53">SUM(D178-B178-C178)</f>
        <v>0.29166666666666663</v>
      </c>
      <c r="F178" s="207">
        <v>0</v>
      </c>
      <c r="G178" s="288" t="s">
        <v>743</v>
      </c>
      <c r="H178" s="7">
        <v>44421</v>
      </c>
      <c r="I178" s="74"/>
      <c r="J178" s="150"/>
      <c r="K178" s="150"/>
      <c r="L178" s="158"/>
      <c r="M178" s="150"/>
      <c r="N178" s="288" t="s">
        <v>747</v>
      </c>
      <c r="O178" s="59">
        <v>44543</v>
      </c>
      <c r="P178" s="97"/>
      <c r="Q178" s="98"/>
      <c r="R178" s="98"/>
      <c r="S178" s="99">
        <f>SUM(S172:S177)</f>
        <v>1.458333333333333</v>
      </c>
      <c r="T178" s="211">
        <v>0</v>
      </c>
      <c r="U178" s="206"/>
    </row>
    <row r="179" spans="1:21" x14ac:dyDescent="0.2">
      <c r="A179" s="7">
        <v>44300</v>
      </c>
      <c r="B179" s="242">
        <v>0.20833333333333334</v>
      </c>
      <c r="C179" s="190"/>
      <c r="D179" s="243">
        <v>0.5</v>
      </c>
      <c r="E179" s="116">
        <f t="shared" si="53"/>
        <v>0.29166666666666663</v>
      </c>
      <c r="F179" s="207">
        <v>0</v>
      </c>
      <c r="G179" s="288" t="s">
        <v>743</v>
      </c>
      <c r="H179" s="7">
        <v>44422</v>
      </c>
      <c r="I179" s="75"/>
      <c r="J179" s="75"/>
      <c r="K179" s="75"/>
      <c r="L179" s="76"/>
      <c r="M179" s="76"/>
      <c r="N179" s="202" t="s">
        <v>684</v>
      </c>
      <c r="O179" s="7">
        <v>44544</v>
      </c>
      <c r="P179" s="222">
        <v>0.35416666666666669</v>
      </c>
      <c r="Q179" s="222">
        <v>2.0833333333333332E-2</v>
      </c>
      <c r="R179" s="222">
        <v>0.66666666666666663</v>
      </c>
      <c r="S179" s="116">
        <f t="shared" ref="S179:S183" si="54">SUM(R179-P179-Q179)</f>
        <v>0.29166666666666663</v>
      </c>
      <c r="T179" s="207">
        <v>0</v>
      </c>
      <c r="U179" s="1" t="s">
        <v>769</v>
      </c>
    </row>
    <row r="180" spans="1:21" x14ac:dyDescent="0.2">
      <c r="A180" s="7">
        <v>44301</v>
      </c>
      <c r="B180" s="242">
        <v>0.20833333333333334</v>
      </c>
      <c r="C180" s="190"/>
      <c r="D180" s="243">
        <v>0.5</v>
      </c>
      <c r="E180" s="116">
        <f t="shared" si="53"/>
        <v>0.29166666666666663</v>
      </c>
      <c r="F180" s="207">
        <v>0</v>
      </c>
      <c r="G180" s="288" t="s">
        <v>743</v>
      </c>
      <c r="H180" s="7">
        <v>44423</v>
      </c>
      <c r="I180" s="45"/>
      <c r="J180" s="45"/>
      <c r="K180" s="45"/>
      <c r="L180" s="85"/>
      <c r="M180" s="18"/>
      <c r="N180" s="103"/>
      <c r="O180" s="7">
        <v>44545</v>
      </c>
      <c r="P180" s="222">
        <v>0.35416666666666669</v>
      </c>
      <c r="Q180" s="222">
        <v>2.0833333333333332E-2</v>
      </c>
      <c r="R180" s="222">
        <v>0.66666666666666663</v>
      </c>
      <c r="S180" s="116">
        <f t="shared" si="54"/>
        <v>0.29166666666666663</v>
      </c>
      <c r="T180" s="207">
        <v>0</v>
      </c>
      <c r="U180" s="1"/>
    </row>
    <row r="181" spans="1:21" x14ac:dyDescent="0.2">
      <c r="A181" s="7">
        <v>44302</v>
      </c>
      <c r="B181" s="242">
        <v>0.20833333333333334</v>
      </c>
      <c r="C181" s="190"/>
      <c r="D181" s="243">
        <v>0.5</v>
      </c>
      <c r="E181" s="116">
        <f t="shared" si="53"/>
        <v>0.29166666666666663</v>
      </c>
      <c r="F181" s="207">
        <v>0</v>
      </c>
      <c r="G181" s="288" t="s">
        <v>743</v>
      </c>
      <c r="H181" s="7">
        <v>44424</v>
      </c>
      <c r="I181" s="97"/>
      <c r="J181" s="98"/>
      <c r="K181" s="98"/>
      <c r="L181" s="99">
        <f>SUM(L175:L180)</f>
        <v>0</v>
      </c>
      <c r="M181" s="211">
        <v>0</v>
      </c>
      <c r="N181" s="206"/>
      <c r="O181" s="59">
        <v>44546</v>
      </c>
      <c r="P181" s="222">
        <v>0.35416666666666669</v>
      </c>
      <c r="Q181" s="222">
        <v>2.0833333333333332E-2</v>
      </c>
      <c r="R181" s="222">
        <v>0.66666666666666663</v>
      </c>
      <c r="S181" s="116">
        <f t="shared" si="54"/>
        <v>0.29166666666666663</v>
      </c>
      <c r="T181" s="207">
        <v>0</v>
      </c>
      <c r="U181" s="1"/>
    </row>
    <row r="182" spans="1:21" x14ac:dyDescent="0.2">
      <c r="A182" s="7">
        <v>44303</v>
      </c>
      <c r="B182" s="74"/>
      <c r="C182" s="150"/>
      <c r="D182" s="150"/>
      <c r="E182" s="158"/>
      <c r="F182" s="150"/>
      <c r="G182" s="64" t="s">
        <v>360</v>
      </c>
      <c r="H182" s="7">
        <v>44425</v>
      </c>
      <c r="I182" s="74"/>
      <c r="J182" s="150"/>
      <c r="K182" s="150"/>
      <c r="L182" s="158"/>
      <c r="M182" s="150"/>
      <c r="N182" s="288" t="s">
        <v>748</v>
      </c>
      <c r="O182" s="7">
        <v>44547</v>
      </c>
      <c r="P182" s="222">
        <v>0.35416666666666669</v>
      </c>
      <c r="Q182" s="222">
        <v>2.0833333333333332E-2</v>
      </c>
      <c r="R182" s="222">
        <v>0.66666666666666663</v>
      </c>
      <c r="S182" s="116">
        <f t="shared" si="54"/>
        <v>0.29166666666666663</v>
      </c>
      <c r="T182" s="207">
        <v>0</v>
      </c>
      <c r="U182" s="1"/>
    </row>
    <row r="183" spans="1:21" x14ac:dyDescent="0.2">
      <c r="A183" s="7">
        <v>44304</v>
      </c>
      <c r="B183" s="45"/>
      <c r="C183" s="45"/>
      <c r="D183" s="45"/>
      <c r="E183" s="85"/>
      <c r="F183" s="18"/>
      <c r="G183" s="103"/>
      <c r="H183" s="7">
        <v>44426</v>
      </c>
      <c r="I183" s="74"/>
      <c r="J183" s="150"/>
      <c r="K183" s="150"/>
      <c r="L183" s="158"/>
      <c r="M183" s="150"/>
      <c r="N183" s="288" t="s">
        <v>748</v>
      </c>
      <c r="O183" s="59">
        <v>44548</v>
      </c>
      <c r="P183" s="222">
        <v>0.35416666666666669</v>
      </c>
      <c r="Q183" s="222">
        <v>2.0833333333333332E-2</v>
      </c>
      <c r="R183" s="222">
        <v>0.66666666666666663</v>
      </c>
      <c r="S183" s="116">
        <f t="shared" si="54"/>
        <v>0.29166666666666663</v>
      </c>
      <c r="T183" s="207">
        <v>0</v>
      </c>
      <c r="U183" s="1"/>
    </row>
    <row r="184" spans="1:21" x14ac:dyDescent="0.2">
      <c r="A184" s="7">
        <v>44305</v>
      </c>
      <c r="B184" s="97"/>
      <c r="C184" s="98"/>
      <c r="D184" s="98"/>
      <c r="E184" s="99">
        <f>SUM(E178:E183)</f>
        <v>1.1666666666666665</v>
      </c>
      <c r="F184" s="211">
        <v>0</v>
      </c>
      <c r="G184" s="206"/>
      <c r="H184" s="7">
        <v>44427</v>
      </c>
      <c r="I184" s="74"/>
      <c r="J184" s="150"/>
      <c r="K184" s="150"/>
      <c r="L184" s="158"/>
      <c r="M184" s="150"/>
      <c r="N184" s="288" t="s">
        <v>748</v>
      </c>
      <c r="O184" s="59">
        <v>44549</v>
      </c>
      <c r="P184" s="45"/>
      <c r="Q184" s="45"/>
      <c r="R184" s="45"/>
      <c r="S184" s="85"/>
      <c r="T184" s="18"/>
      <c r="U184" s="103"/>
    </row>
    <row r="185" spans="1:21" x14ac:dyDescent="0.2">
      <c r="A185" s="7">
        <v>44306</v>
      </c>
      <c r="B185" s="75"/>
      <c r="C185" s="75"/>
      <c r="D185" s="75"/>
      <c r="E185" s="76"/>
      <c r="F185" s="76"/>
      <c r="G185" s="202" t="s">
        <v>678</v>
      </c>
      <c r="H185" s="7">
        <v>44428</v>
      </c>
      <c r="I185" s="74"/>
      <c r="J185" s="150"/>
      <c r="K185" s="150"/>
      <c r="L185" s="158"/>
      <c r="M185" s="150"/>
      <c r="N185" s="288" t="s">
        <v>748</v>
      </c>
      <c r="O185" s="59">
        <v>44550</v>
      </c>
      <c r="P185" s="97"/>
      <c r="Q185" s="98"/>
      <c r="R185" s="98"/>
      <c r="S185" s="99">
        <f>SUM(S179:S184)</f>
        <v>1.458333333333333</v>
      </c>
      <c r="T185" s="211">
        <v>0</v>
      </c>
      <c r="U185" s="206"/>
    </row>
    <row r="186" spans="1:21" x14ac:dyDescent="0.2">
      <c r="A186" s="7">
        <v>44307</v>
      </c>
      <c r="B186" s="234">
        <v>0.41666666666666669</v>
      </c>
      <c r="C186" s="235"/>
      <c r="D186" s="236">
        <v>0.70833333333333337</v>
      </c>
      <c r="E186" s="116">
        <f t="shared" ref="E186:E189" si="55">SUM(D186-B186-C186)</f>
        <v>0.29166666666666669</v>
      </c>
      <c r="F186" s="207">
        <v>0</v>
      </c>
      <c r="G186" s="1"/>
      <c r="H186" s="7">
        <v>44429</v>
      </c>
      <c r="I186" s="74"/>
      <c r="J186" s="150"/>
      <c r="K186" s="150"/>
      <c r="L186" s="158"/>
      <c r="M186" s="150"/>
      <c r="N186" s="288" t="s">
        <v>748</v>
      </c>
      <c r="O186" s="7">
        <v>44551</v>
      </c>
      <c r="P186" s="322">
        <v>0.25</v>
      </c>
      <c r="Q186" s="323"/>
      <c r="R186" s="324">
        <v>0.54166666666666663</v>
      </c>
      <c r="S186" s="116">
        <f t="shared" ref="S186:S187" si="56">SUM(R186-P186-Q186)</f>
        <v>0.29166666666666663</v>
      </c>
      <c r="T186" s="207">
        <v>0</v>
      </c>
      <c r="U186" s="287" t="s">
        <v>768</v>
      </c>
    </row>
    <row r="187" spans="1:21" x14ac:dyDescent="0.2">
      <c r="A187" s="7">
        <v>44308</v>
      </c>
      <c r="B187" s="234">
        <v>0.41666666666666669</v>
      </c>
      <c r="C187" s="235"/>
      <c r="D187" s="236">
        <v>0.70833333333333337</v>
      </c>
      <c r="E187" s="116">
        <f t="shared" si="55"/>
        <v>0.29166666666666669</v>
      </c>
      <c r="F187" s="207">
        <v>0</v>
      </c>
      <c r="G187" s="1"/>
      <c r="H187" s="7">
        <v>44430</v>
      </c>
      <c r="I187" s="45"/>
      <c r="J187" s="45"/>
      <c r="K187" s="45"/>
      <c r="L187" s="85"/>
      <c r="M187" s="18"/>
      <c r="N187" s="103"/>
      <c r="O187" s="7">
        <v>44552</v>
      </c>
      <c r="P187" s="322">
        <v>0.25</v>
      </c>
      <c r="Q187" s="323"/>
      <c r="R187" s="324">
        <v>0.54166666666666663</v>
      </c>
      <c r="S187" s="116">
        <f t="shared" si="56"/>
        <v>0.29166666666666663</v>
      </c>
      <c r="T187" s="207">
        <v>0</v>
      </c>
      <c r="U187" s="287"/>
    </row>
    <row r="188" spans="1:21" x14ac:dyDescent="0.2">
      <c r="A188" s="7">
        <v>44309</v>
      </c>
      <c r="B188" s="234">
        <v>0.41666666666666669</v>
      </c>
      <c r="C188" s="235"/>
      <c r="D188" s="236">
        <v>0.70833333333333337</v>
      </c>
      <c r="E188" s="116">
        <f t="shared" si="55"/>
        <v>0.29166666666666669</v>
      </c>
      <c r="F188" s="207">
        <v>0</v>
      </c>
      <c r="G188" s="1"/>
      <c r="H188" s="7">
        <v>44431</v>
      </c>
      <c r="I188" s="97"/>
      <c r="J188" s="98"/>
      <c r="K188" s="98"/>
      <c r="L188" s="99">
        <f>SUM(L182:L187)</f>
        <v>0</v>
      </c>
      <c r="M188" s="211">
        <v>0</v>
      </c>
      <c r="N188" s="206"/>
      <c r="O188" s="59">
        <v>44553</v>
      </c>
      <c r="P188" s="222">
        <v>0.35416666666666669</v>
      </c>
      <c r="Q188" s="222">
        <v>2.0833333333333332E-2</v>
      </c>
      <c r="R188" s="321">
        <v>0.54166666666666663</v>
      </c>
      <c r="S188" s="116">
        <f t="shared" ref="S188" si="57">SUM(R188-P188-Q188)</f>
        <v>0.1666666666666666</v>
      </c>
      <c r="T188" s="207">
        <v>0</v>
      </c>
      <c r="U188" s="287" t="s">
        <v>770</v>
      </c>
    </row>
    <row r="189" spans="1:21" x14ac:dyDescent="0.2">
      <c r="A189" s="7">
        <v>44310</v>
      </c>
      <c r="B189" s="234">
        <v>0.41666666666666669</v>
      </c>
      <c r="C189" s="235"/>
      <c r="D189" s="236">
        <v>0.70833333333333337</v>
      </c>
      <c r="E189" s="116">
        <f t="shared" si="55"/>
        <v>0.29166666666666669</v>
      </c>
      <c r="F189" s="207">
        <v>0</v>
      </c>
      <c r="G189" s="1"/>
      <c r="H189" s="7">
        <v>44432</v>
      </c>
      <c r="I189" s="74"/>
      <c r="J189" s="150"/>
      <c r="K189" s="150"/>
      <c r="L189" s="158"/>
      <c r="M189" s="150"/>
      <c r="N189" s="288" t="s">
        <v>748</v>
      </c>
      <c r="O189" s="7">
        <v>44554</v>
      </c>
      <c r="P189" s="75"/>
      <c r="Q189" s="75"/>
      <c r="R189" s="75"/>
      <c r="S189" s="76"/>
      <c r="T189" s="76"/>
      <c r="U189" s="202" t="s">
        <v>740</v>
      </c>
    </row>
    <row r="190" spans="1:21" x14ac:dyDescent="0.2">
      <c r="A190" s="7">
        <v>44311</v>
      </c>
      <c r="B190" s="45"/>
      <c r="C190" s="45"/>
      <c r="D190" s="45"/>
      <c r="E190" s="85"/>
      <c r="F190" s="18"/>
      <c r="G190" s="103"/>
      <c r="H190" s="7">
        <v>44433</v>
      </c>
      <c r="I190" s="74"/>
      <c r="J190" s="150"/>
      <c r="K190" s="150"/>
      <c r="L190" s="158"/>
      <c r="M190" s="150"/>
      <c r="N190" s="288" t="s">
        <v>748</v>
      </c>
      <c r="O190" s="59">
        <v>44555</v>
      </c>
      <c r="P190" s="74"/>
      <c r="Q190" s="150"/>
      <c r="R190" s="150"/>
      <c r="S190" s="158"/>
      <c r="T190" s="150"/>
      <c r="U190" s="64" t="s">
        <v>360</v>
      </c>
    </row>
    <row r="191" spans="1:21" x14ac:dyDescent="0.2">
      <c r="A191" s="7">
        <v>44312</v>
      </c>
      <c r="B191" s="97"/>
      <c r="C191" s="98"/>
      <c r="D191" s="98"/>
      <c r="E191" s="99">
        <f>SUM(E185:E190)</f>
        <v>1.1666666666666667</v>
      </c>
      <c r="F191" s="211">
        <v>0</v>
      </c>
      <c r="G191" s="206"/>
      <c r="H191" s="7">
        <v>44434</v>
      </c>
      <c r="I191" s="74"/>
      <c r="J191" s="150"/>
      <c r="K191" s="150"/>
      <c r="L191" s="158"/>
      <c r="M191" s="150"/>
      <c r="N191" s="288" t="s">
        <v>748</v>
      </c>
      <c r="O191" s="59">
        <v>44556</v>
      </c>
      <c r="P191" s="45"/>
      <c r="Q191" s="45"/>
      <c r="R191" s="45"/>
      <c r="S191" s="85"/>
      <c r="T191" s="18"/>
      <c r="U191" s="103"/>
    </row>
    <row r="192" spans="1:21" x14ac:dyDescent="0.2">
      <c r="A192" s="7">
        <v>44313</v>
      </c>
      <c r="B192" s="242">
        <v>0.20833333333333334</v>
      </c>
      <c r="C192" s="190"/>
      <c r="D192" s="243">
        <v>0.5</v>
      </c>
      <c r="E192" s="116">
        <f t="shared" ref="E192:E194" si="58">SUM(D192-B192-C192)</f>
        <v>0.29166666666666663</v>
      </c>
      <c r="F192" s="207">
        <v>0</v>
      </c>
      <c r="G192" s="1"/>
      <c r="H192" s="7">
        <v>44435</v>
      </c>
      <c r="I192" s="74"/>
      <c r="J192" s="150"/>
      <c r="K192" s="150"/>
      <c r="L192" s="158"/>
      <c r="M192" s="150"/>
      <c r="N192" s="288" t="s">
        <v>748</v>
      </c>
      <c r="O192" s="59">
        <v>44557</v>
      </c>
      <c r="P192" s="97"/>
      <c r="Q192" s="98"/>
      <c r="R192" s="98"/>
      <c r="S192" s="99">
        <f>SUM(S186:S191)</f>
        <v>0.74999999999999989</v>
      </c>
      <c r="T192" s="211">
        <v>0</v>
      </c>
      <c r="U192" s="206"/>
    </row>
    <row r="193" spans="1:21" x14ac:dyDescent="0.2">
      <c r="A193" s="7">
        <v>44314</v>
      </c>
      <c r="B193" s="242">
        <v>0.20833333333333334</v>
      </c>
      <c r="C193" s="190"/>
      <c r="D193" s="243">
        <v>0.5</v>
      </c>
      <c r="E193" s="116">
        <f t="shared" si="58"/>
        <v>0.29166666666666663</v>
      </c>
      <c r="F193" s="207">
        <v>0</v>
      </c>
      <c r="G193" s="1"/>
      <c r="H193" s="7">
        <v>44436</v>
      </c>
      <c r="I193" s="74"/>
      <c r="J193" s="150"/>
      <c r="K193" s="150"/>
      <c r="L193" s="158"/>
      <c r="M193" s="150"/>
      <c r="N193" s="288" t="s">
        <v>748</v>
      </c>
      <c r="O193" s="7">
        <v>44558</v>
      </c>
      <c r="P193" s="74"/>
      <c r="Q193" s="150"/>
      <c r="R193" s="150"/>
      <c r="S193" s="158"/>
      <c r="T193" s="150"/>
      <c r="U193" s="64" t="s">
        <v>360</v>
      </c>
    </row>
    <row r="194" spans="1:21" x14ac:dyDescent="0.2">
      <c r="A194" s="7">
        <v>44315</v>
      </c>
      <c r="B194" s="242">
        <v>0.20833333333333334</v>
      </c>
      <c r="C194" s="190"/>
      <c r="D194" s="243">
        <v>0.5</v>
      </c>
      <c r="E194" s="116">
        <f t="shared" si="58"/>
        <v>0.29166666666666663</v>
      </c>
      <c r="F194" s="207">
        <v>0</v>
      </c>
      <c r="G194" s="1"/>
      <c r="H194" s="7">
        <v>44437</v>
      </c>
      <c r="I194" s="45"/>
      <c r="J194" s="45"/>
      <c r="K194" s="45"/>
      <c r="L194" s="85"/>
      <c r="M194" s="18"/>
      <c r="N194" s="103"/>
      <c r="O194" s="7">
        <v>44559</v>
      </c>
      <c r="P194" s="74"/>
      <c r="Q194" s="150"/>
      <c r="R194" s="150"/>
      <c r="S194" s="158"/>
      <c r="T194" s="150"/>
      <c r="U194" s="64" t="s">
        <v>360</v>
      </c>
    </row>
    <row r="195" spans="1:21" x14ac:dyDescent="0.2">
      <c r="A195" s="7"/>
      <c r="B195" s="8"/>
      <c r="C195" s="8"/>
      <c r="D195" s="8"/>
      <c r="E195" s="85"/>
      <c r="F195" s="43"/>
      <c r="G195" s="1"/>
      <c r="H195" s="7">
        <v>44438</v>
      </c>
      <c r="I195" s="97"/>
      <c r="J195" s="98"/>
      <c r="K195" s="98"/>
      <c r="L195" s="99">
        <f>SUM(L189:L194)</f>
        <v>0</v>
      </c>
      <c r="M195" s="211">
        <v>0</v>
      </c>
      <c r="N195" s="206"/>
      <c r="O195" s="59">
        <v>44560</v>
      </c>
      <c r="P195" s="74"/>
      <c r="Q195" s="150"/>
      <c r="R195" s="150"/>
      <c r="S195" s="158"/>
      <c r="T195" s="150"/>
      <c r="U195" s="64" t="s">
        <v>360</v>
      </c>
    </row>
    <row r="196" spans="1:21" x14ac:dyDescent="0.2">
      <c r="A196" s="7"/>
      <c r="B196" s="8"/>
      <c r="C196" s="8"/>
      <c r="D196" s="8"/>
      <c r="E196" s="85"/>
      <c r="F196" s="43"/>
      <c r="G196" s="1"/>
      <c r="H196" s="7"/>
      <c r="I196" s="8"/>
      <c r="J196" s="8"/>
      <c r="K196" s="8"/>
      <c r="L196" s="85"/>
      <c r="M196" s="43"/>
      <c r="N196" s="1"/>
      <c r="O196" s="306">
        <v>44561</v>
      </c>
      <c r="P196" s="316"/>
      <c r="Q196" s="316"/>
      <c r="R196" s="316"/>
      <c r="S196" s="76"/>
      <c r="T196" s="76"/>
      <c r="U196" s="202" t="s">
        <v>736</v>
      </c>
    </row>
    <row r="197" spans="1:21" x14ac:dyDescent="0.2">
      <c r="A197" s="7"/>
      <c r="B197" s="8"/>
      <c r="C197" s="8"/>
      <c r="D197" s="8"/>
      <c r="E197" s="85"/>
      <c r="F197" s="43"/>
      <c r="G197" s="1"/>
      <c r="H197" s="7"/>
      <c r="I197" s="8"/>
      <c r="J197" s="8"/>
      <c r="K197" s="8"/>
      <c r="L197" s="85"/>
      <c r="M197" s="43"/>
      <c r="N197" s="1"/>
      <c r="O197" s="306">
        <v>44562</v>
      </c>
      <c r="P197" s="317"/>
      <c r="Q197" s="318"/>
      <c r="R197" s="318"/>
      <c r="S197" s="319"/>
      <c r="T197" s="318"/>
      <c r="U197" s="64" t="s">
        <v>360</v>
      </c>
    </row>
    <row r="198" spans="1:21" x14ac:dyDescent="0.2">
      <c r="A198" s="7"/>
      <c r="B198" s="8"/>
      <c r="C198" s="8"/>
      <c r="D198" s="8"/>
      <c r="E198" s="85"/>
      <c r="F198" s="43"/>
      <c r="G198" s="1"/>
      <c r="H198" s="7"/>
      <c r="I198" s="8"/>
      <c r="J198" s="8"/>
      <c r="K198" s="8"/>
      <c r="L198" s="85"/>
      <c r="M198" s="43"/>
      <c r="N198" s="1"/>
      <c r="O198" s="306">
        <v>44563</v>
      </c>
      <c r="P198" s="307"/>
      <c r="Q198" s="307"/>
      <c r="R198" s="307"/>
      <c r="S198" s="308"/>
      <c r="T198" s="309"/>
      <c r="U198" s="103"/>
    </row>
    <row r="199" spans="1:21" x14ac:dyDescent="0.2">
      <c r="A199" s="7"/>
      <c r="B199" s="8"/>
      <c r="C199" s="8"/>
      <c r="D199" s="8"/>
      <c r="E199" s="85"/>
      <c r="F199" s="43"/>
      <c r="G199" s="1"/>
      <c r="H199" s="7"/>
      <c r="I199" s="8"/>
      <c r="J199" s="8"/>
      <c r="K199" s="8"/>
      <c r="L199" s="85"/>
      <c r="M199" s="43"/>
      <c r="N199" s="1"/>
      <c r="O199" s="303">
        <v>44564</v>
      </c>
      <c r="P199" s="310"/>
      <c r="Q199" s="311"/>
      <c r="R199" s="311"/>
      <c r="S199" s="312"/>
      <c r="T199" s="313"/>
      <c r="U199" s="206"/>
    </row>
    <row r="200" spans="1:21" x14ac:dyDescent="0.2">
      <c r="A200" s="7"/>
      <c r="B200" s="8"/>
      <c r="C200" s="8"/>
      <c r="D200" s="8"/>
      <c r="E200" s="85"/>
      <c r="F200" s="43"/>
      <c r="G200" s="1"/>
      <c r="H200" s="7"/>
      <c r="I200" s="8"/>
      <c r="J200" s="8"/>
      <c r="K200" s="8"/>
      <c r="L200" s="85"/>
      <c r="M200" s="43"/>
      <c r="N200" s="1"/>
      <c r="O200" s="306">
        <v>44565</v>
      </c>
      <c r="P200" s="304"/>
      <c r="Q200" s="304"/>
      <c r="R200" s="304"/>
      <c r="S200" s="166">
        <v>0</v>
      </c>
      <c r="T200" s="305">
        <v>0</v>
      </c>
      <c r="U200" s="1" t="s">
        <v>771</v>
      </c>
    </row>
    <row r="201" spans="1:21" x14ac:dyDescent="0.2">
      <c r="A201" s="7"/>
      <c r="B201" s="8"/>
      <c r="C201" s="8"/>
      <c r="D201" s="8"/>
      <c r="E201" s="85"/>
      <c r="F201" s="43"/>
      <c r="G201" s="1"/>
      <c r="H201" s="7"/>
      <c r="I201" s="8"/>
      <c r="J201" s="8"/>
      <c r="K201" s="8"/>
      <c r="L201" s="85"/>
      <c r="M201" s="43"/>
      <c r="N201" s="1"/>
      <c r="O201" s="7"/>
      <c r="P201" s="8"/>
      <c r="Q201" s="8"/>
      <c r="R201" s="8"/>
      <c r="S201" s="85"/>
      <c r="T201" s="43"/>
      <c r="U201" s="1"/>
    </row>
    <row r="202" spans="1:21" x14ac:dyDescent="0.2">
      <c r="A202" s="7"/>
      <c r="B202" s="8"/>
      <c r="C202" s="8"/>
      <c r="D202" s="8"/>
      <c r="E202" s="85"/>
      <c r="F202" s="43"/>
      <c r="G202" s="1"/>
      <c r="H202" s="7"/>
      <c r="I202" s="8"/>
      <c r="J202" s="8"/>
      <c r="K202" s="8"/>
      <c r="L202" s="85"/>
      <c r="M202" s="43"/>
      <c r="N202" s="1"/>
      <c r="O202" s="7"/>
      <c r="P202" s="8"/>
      <c r="Q202" s="8"/>
      <c r="R202" s="8"/>
      <c r="S202" s="85"/>
      <c r="T202" s="43"/>
      <c r="U202" s="1"/>
    </row>
    <row r="203" spans="1:21" x14ac:dyDescent="0.2">
      <c r="A203" s="7"/>
      <c r="B203" s="8"/>
      <c r="C203" s="8"/>
      <c r="D203" s="8"/>
      <c r="E203" s="85"/>
      <c r="F203" s="43"/>
      <c r="G203" s="1"/>
      <c r="H203" s="7"/>
      <c r="I203" s="8"/>
      <c r="J203" s="8"/>
      <c r="K203" s="8"/>
      <c r="L203" s="85"/>
      <c r="M203" s="43"/>
      <c r="N203" s="1"/>
      <c r="O203" s="7"/>
      <c r="P203" s="8"/>
      <c r="Q203" s="8"/>
      <c r="R203" s="8"/>
      <c r="S203" s="85"/>
      <c r="T203" s="43"/>
      <c r="U203" s="1"/>
    </row>
    <row r="204" spans="1:21" x14ac:dyDescent="0.2">
      <c r="A204" s="7"/>
      <c r="B204" s="8"/>
      <c r="C204" s="8"/>
      <c r="D204" s="8"/>
      <c r="E204" s="85"/>
      <c r="F204" s="43"/>
      <c r="G204" s="1"/>
      <c r="H204" s="7"/>
      <c r="I204" s="8"/>
      <c r="J204" s="8"/>
      <c r="K204" s="8"/>
      <c r="L204" s="85"/>
      <c r="M204" s="43"/>
      <c r="N204" s="1"/>
      <c r="O204" s="7"/>
      <c r="P204" s="8"/>
      <c r="Q204" s="8"/>
      <c r="R204" s="8"/>
      <c r="S204" s="85"/>
      <c r="T204" s="43"/>
      <c r="U204" s="1"/>
    </row>
    <row r="205" spans="1:21" x14ac:dyDescent="0.2">
      <c r="A205" s="7"/>
      <c r="B205" s="8"/>
      <c r="C205" s="8"/>
      <c r="D205" s="8"/>
      <c r="E205" s="85"/>
      <c r="F205" s="43"/>
      <c r="G205" s="1"/>
      <c r="H205" s="7"/>
      <c r="I205" s="8"/>
      <c r="J205" s="8"/>
      <c r="K205" s="8"/>
      <c r="L205" s="85"/>
      <c r="M205" s="43"/>
      <c r="N205" s="1"/>
      <c r="O205" s="7"/>
      <c r="P205" s="8"/>
      <c r="Q205" s="8"/>
      <c r="R205" s="8"/>
      <c r="S205" s="85"/>
      <c r="T205" s="43"/>
      <c r="U205" s="1"/>
    </row>
    <row r="206" spans="1:21" x14ac:dyDescent="0.2">
      <c r="A206" s="7"/>
      <c r="B206" s="8"/>
      <c r="C206" s="8"/>
      <c r="D206" s="8"/>
      <c r="E206" s="85"/>
      <c r="F206" s="43"/>
      <c r="G206" s="1"/>
      <c r="H206" s="7"/>
      <c r="I206" s="8"/>
      <c r="J206" s="8"/>
      <c r="K206" s="8"/>
      <c r="L206" s="85"/>
      <c r="M206" s="43"/>
      <c r="N206" s="1"/>
      <c r="O206" s="7"/>
      <c r="P206" s="8"/>
      <c r="Q206" s="8"/>
      <c r="R206" s="8"/>
      <c r="S206" s="85"/>
      <c r="T206" s="43"/>
      <c r="U206" s="1"/>
    </row>
    <row r="207" spans="1:21" x14ac:dyDescent="0.2">
      <c r="A207" s="7"/>
      <c r="B207" s="8"/>
      <c r="C207" s="8"/>
      <c r="D207" s="8"/>
      <c r="E207" s="85"/>
      <c r="F207" s="43"/>
      <c r="G207" s="1"/>
      <c r="H207" s="7"/>
      <c r="I207" s="8"/>
      <c r="J207" s="8"/>
      <c r="K207" s="8"/>
      <c r="L207" s="85"/>
      <c r="M207" s="43"/>
      <c r="N207" s="1"/>
      <c r="O207" s="7"/>
      <c r="P207" s="8"/>
      <c r="Q207" s="8"/>
      <c r="R207" s="8"/>
      <c r="S207" s="85"/>
      <c r="T207" s="43"/>
      <c r="U207" s="1"/>
    </row>
    <row r="208" spans="1:21" x14ac:dyDescent="0.2">
      <c r="A208" s="7"/>
      <c r="B208" s="8"/>
      <c r="C208" s="8"/>
      <c r="D208" s="8"/>
      <c r="E208" s="85"/>
      <c r="F208" s="43"/>
      <c r="G208" s="1"/>
      <c r="H208" s="7"/>
      <c r="I208" s="8"/>
      <c r="J208" s="8"/>
      <c r="K208" s="8"/>
      <c r="L208" s="85"/>
      <c r="M208" s="43"/>
      <c r="N208" s="1"/>
      <c r="O208" s="7"/>
      <c r="P208" s="8"/>
      <c r="Q208" s="8"/>
      <c r="R208" s="8"/>
      <c r="S208" s="85"/>
      <c r="T208" s="43"/>
      <c r="U208" s="1"/>
    </row>
    <row r="209" spans="1:21" x14ac:dyDescent="0.2">
      <c r="A209" s="7"/>
      <c r="B209" s="8"/>
      <c r="C209" s="8"/>
      <c r="D209" s="8"/>
      <c r="E209" s="85"/>
      <c r="F209" s="44"/>
      <c r="G209" s="29"/>
      <c r="H209" s="7"/>
      <c r="I209" s="8"/>
      <c r="J209" s="8"/>
      <c r="K209" s="8"/>
      <c r="L209" s="85"/>
      <c r="M209" s="44"/>
      <c r="N209" s="29"/>
      <c r="O209" s="7"/>
      <c r="P209" s="8"/>
      <c r="Q209" s="8"/>
      <c r="R209" s="8"/>
      <c r="S209" s="85"/>
      <c r="T209" s="44"/>
      <c r="U209" s="29"/>
    </row>
    <row r="210" spans="1:21" x14ac:dyDescent="0.2">
      <c r="A210" s="7"/>
      <c r="B210" s="8"/>
      <c r="C210" s="8"/>
      <c r="D210" s="8"/>
      <c r="E210" s="85"/>
      <c r="F210" s="43"/>
      <c r="G210" s="1"/>
      <c r="H210" s="7"/>
      <c r="I210" s="8"/>
      <c r="J210" s="8"/>
      <c r="K210" s="8"/>
      <c r="L210" s="85"/>
      <c r="M210" s="43"/>
      <c r="N210" s="1"/>
      <c r="O210" s="7"/>
      <c r="P210" s="8"/>
      <c r="Q210" s="8"/>
      <c r="R210" s="8"/>
      <c r="S210" s="85"/>
      <c r="T210" s="43"/>
      <c r="U210" s="1"/>
    </row>
    <row r="211" spans="1:21" x14ac:dyDescent="0.2">
      <c r="A211" s="7"/>
      <c r="B211" s="8"/>
      <c r="C211" s="8"/>
      <c r="D211" s="8"/>
      <c r="E211" s="85"/>
      <c r="F211" s="43"/>
      <c r="G211" s="1"/>
      <c r="H211" s="7"/>
      <c r="I211" s="8"/>
      <c r="J211" s="8"/>
      <c r="K211" s="8"/>
      <c r="L211" s="85"/>
      <c r="M211" s="43"/>
      <c r="N211" s="1"/>
      <c r="O211" s="7"/>
      <c r="P211" s="8"/>
      <c r="Q211" s="8"/>
      <c r="R211" s="8"/>
      <c r="S211" s="85"/>
      <c r="T211" s="43"/>
      <c r="U211" s="1"/>
    </row>
    <row r="212" spans="1:21" x14ac:dyDescent="0.2">
      <c r="A212" s="7"/>
      <c r="B212" s="8"/>
      <c r="C212" s="8"/>
      <c r="D212" s="8"/>
      <c r="E212" s="85"/>
      <c r="F212" s="43"/>
      <c r="G212" s="1"/>
      <c r="H212" s="7"/>
      <c r="I212" s="8"/>
      <c r="J212" s="8"/>
      <c r="K212" s="8"/>
      <c r="L212" s="85"/>
      <c r="M212" s="43"/>
      <c r="N212" s="1"/>
      <c r="O212" s="7"/>
      <c r="P212" s="8"/>
      <c r="Q212" s="8"/>
      <c r="R212" s="8"/>
      <c r="S212" s="85"/>
      <c r="T212" s="43"/>
      <c r="U212" s="1"/>
    </row>
    <row r="213" spans="1:21" x14ac:dyDescent="0.2">
      <c r="A213" s="7"/>
      <c r="B213" s="8"/>
      <c r="C213" s="8"/>
      <c r="D213" s="8"/>
      <c r="E213" s="85"/>
      <c r="F213" s="43"/>
      <c r="G213" s="1"/>
      <c r="H213" s="7"/>
      <c r="I213" s="8"/>
      <c r="J213" s="8"/>
      <c r="K213" s="8"/>
      <c r="L213" s="85"/>
      <c r="M213" s="43"/>
      <c r="N213" s="1"/>
      <c r="O213" s="7"/>
      <c r="P213" s="8"/>
      <c r="Q213" s="8"/>
      <c r="R213" s="8"/>
      <c r="S213" s="85"/>
      <c r="T213" s="43"/>
      <c r="U213" s="1"/>
    </row>
    <row r="214" spans="1:21" x14ac:dyDescent="0.2">
      <c r="A214" s="7"/>
      <c r="B214" s="8"/>
      <c r="C214" s="8"/>
      <c r="D214" s="8"/>
      <c r="E214" s="85"/>
      <c r="F214" s="43"/>
      <c r="G214" s="1"/>
      <c r="H214" s="7"/>
      <c r="I214" s="8"/>
      <c r="J214" s="8"/>
      <c r="K214" s="8"/>
      <c r="L214" s="85"/>
      <c r="M214" s="43"/>
      <c r="N214" s="1"/>
      <c r="O214" s="7"/>
      <c r="P214" s="8"/>
      <c r="Q214" s="8"/>
      <c r="R214" s="8"/>
      <c r="S214" s="85"/>
      <c r="T214" s="43"/>
      <c r="U214" s="1"/>
    </row>
    <row r="215" spans="1:21" x14ac:dyDescent="0.2">
      <c r="A215" s="7"/>
      <c r="B215" s="8"/>
      <c r="C215" s="8"/>
      <c r="D215" s="8"/>
      <c r="E215" s="85"/>
      <c r="F215" s="43"/>
      <c r="G215" s="1"/>
      <c r="H215" s="7"/>
      <c r="I215" s="8"/>
      <c r="J215" s="8"/>
      <c r="K215" s="8"/>
      <c r="L215" s="85"/>
      <c r="M215" s="43"/>
      <c r="N215" s="1"/>
      <c r="O215" s="7"/>
      <c r="P215" s="8"/>
      <c r="Q215" s="8"/>
      <c r="R215" s="8"/>
      <c r="S215" s="85"/>
      <c r="T215" s="43"/>
      <c r="U215" s="1"/>
    </row>
    <row r="216" spans="1:21" x14ac:dyDescent="0.2">
      <c r="A216" s="7"/>
      <c r="B216" s="8"/>
      <c r="C216" s="8"/>
      <c r="D216" s="8"/>
      <c r="E216" s="85"/>
      <c r="F216" s="43"/>
      <c r="G216" s="1"/>
      <c r="H216" s="7"/>
      <c r="I216" s="8"/>
      <c r="J216" s="8"/>
      <c r="K216" s="8"/>
      <c r="L216" s="85"/>
      <c r="M216" s="43"/>
      <c r="N216" s="1"/>
      <c r="O216" s="7"/>
      <c r="P216" s="8"/>
      <c r="Q216" s="8"/>
      <c r="R216" s="8"/>
      <c r="S216" s="85"/>
      <c r="T216" s="43"/>
      <c r="U216" s="1"/>
    </row>
  </sheetData>
  <hyperlinks>
    <hyperlink ref="D1" r:id="rId1" xr:uid="{D2F33351-FA23-4291-9581-28642757FF89}"/>
  </hyperlinks>
  <pageMargins left="0.78740157499999996" right="0.78740157499999996" top="0.984251969" bottom="0.984251969" header="0.4921259845" footer="0.4921259845"/>
  <pageSetup paperSize="9" orientation="portrait" horizontalDpi="4294967293" verticalDpi="4294967293" r:id="rId2"/>
  <headerFooter alignWithMargins="0"/>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dimension ref="A1:U216"/>
  <sheetViews>
    <sheetView tabSelected="1" topLeftCell="A49" workbookViewId="0">
      <selection activeCell="K193" sqref="K193"/>
    </sheetView>
  </sheetViews>
  <sheetFormatPr baseColWidth="10" defaultRowHeight="12.75" x14ac:dyDescent="0.2"/>
  <cols>
    <col min="1" max="1" width="17.7109375" customWidth="1"/>
    <col min="2" max="2" width="10" customWidth="1"/>
    <col min="3" max="3" width="6.5703125" customWidth="1"/>
    <col min="4" max="4" width="8.42578125" customWidth="1"/>
    <col min="5" max="5" width="9.140625" customWidth="1"/>
    <col min="6" max="6" width="11.28515625" customWidth="1"/>
    <col min="7" max="7" width="22.7109375" customWidth="1"/>
    <col min="8" max="8" width="17.7109375" customWidth="1"/>
    <col min="9" max="9" width="10" customWidth="1"/>
    <col min="10" max="10" width="6.5703125" customWidth="1"/>
    <col min="11" max="11" width="8.42578125" customWidth="1"/>
    <col min="12" max="12" width="9.140625" customWidth="1"/>
    <col min="13" max="13" width="11.28515625" customWidth="1"/>
    <col min="14" max="14" width="22.7109375" customWidth="1"/>
    <col min="15" max="15" width="17.7109375" customWidth="1"/>
    <col min="16" max="16" width="10" customWidth="1"/>
    <col min="17" max="17" width="6.5703125" customWidth="1"/>
    <col min="18" max="18" width="8.42578125" customWidth="1"/>
    <col min="19" max="19" width="9.140625" customWidth="1"/>
    <col min="20" max="20" width="11.28515625" customWidth="1"/>
    <col min="21" max="21" width="22.7109375" customWidth="1"/>
  </cols>
  <sheetData>
    <row r="1" spans="1:21" ht="13.5" thickBot="1" x14ac:dyDescent="0.25">
      <c r="A1" s="17" t="s">
        <v>46</v>
      </c>
      <c r="B1" s="15" t="s">
        <v>47</v>
      </c>
      <c r="C1" s="15"/>
      <c r="D1" s="41" t="s">
        <v>108</v>
      </c>
      <c r="E1" s="41"/>
      <c r="F1" s="53" t="s">
        <v>113</v>
      </c>
      <c r="G1" s="16" t="s">
        <v>70</v>
      </c>
      <c r="H1" s="17" t="s">
        <v>46</v>
      </c>
      <c r="I1" s="15" t="s">
        <v>47</v>
      </c>
      <c r="J1" s="15"/>
      <c r="K1" s="15"/>
      <c r="L1" s="15"/>
      <c r="M1" s="53" t="s">
        <v>117</v>
      </c>
      <c r="N1" s="16" t="s">
        <v>70</v>
      </c>
      <c r="O1" s="17" t="s">
        <v>46</v>
      </c>
      <c r="P1" s="15" t="s">
        <v>47</v>
      </c>
      <c r="Q1" s="15"/>
      <c r="R1" s="15"/>
      <c r="S1" s="15"/>
      <c r="T1" s="53" t="s">
        <v>121</v>
      </c>
      <c r="U1" s="16" t="s">
        <v>70</v>
      </c>
    </row>
    <row r="2" spans="1:21" x14ac:dyDescent="0.2">
      <c r="A2" s="3" t="s">
        <v>18</v>
      </c>
      <c r="B2" s="4" t="s">
        <v>19</v>
      </c>
      <c r="C2" s="4" t="s">
        <v>21</v>
      </c>
      <c r="D2" s="4" t="s">
        <v>20</v>
      </c>
      <c r="E2" s="5" t="s">
        <v>43</v>
      </c>
      <c r="F2" s="5" t="s">
        <v>22</v>
      </c>
      <c r="G2" s="6" t="s">
        <v>30</v>
      </c>
      <c r="H2" s="3" t="s">
        <v>18</v>
      </c>
      <c r="I2" s="4" t="s">
        <v>19</v>
      </c>
      <c r="J2" s="4" t="s">
        <v>21</v>
      </c>
      <c r="K2" s="4" t="s">
        <v>20</v>
      </c>
      <c r="L2" s="5" t="s">
        <v>43</v>
      </c>
      <c r="M2" s="5" t="s">
        <v>22</v>
      </c>
      <c r="N2" s="6" t="s">
        <v>30</v>
      </c>
      <c r="O2" s="3" t="s">
        <v>18</v>
      </c>
      <c r="P2" s="4" t="s">
        <v>19</v>
      </c>
      <c r="Q2" s="4" t="s">
        <v>21</v>
      </c>
      <c r="R2" s="4" t="s">
        <v>20</v>
      </c>
      <c r="S2" s="5" t="s">
        <v>43</v>
      </c>
      <c r="T2" s="5" t="s">
        <v>22</v>
      </c>
      <c r="U2" s="6" t="s">
        <v>30</v>
      </c>
    </row>
    <row r="3" spans="1:21" x14ac:dyDescent="0.2">
      <c r="A3" s="7">
        <v>44561</v>
      </c>
      <c r="B3" s="75"/>
      <c r="C3" s="75"/>
      <c r="D3" s="75"/>
      <c r="E3" s="76"/>
      <c r="F3" s="76"/>
      <c r="G3" s="202" t="s">
        <v>736</v>
      </c>
      <c r="H3" s="7">
        <v>44681</v>
      </c>
      <c r="I3" s="75"/>
      <c r="J3" s="75"/>
      <c r="K3" s="75"/>
      <c r="L3" s="76"/>
      <c r="M3" s="76"/>
      <c r="N3" s="202" t="s">
        <v>679</v>
      </c>
      <c r="O3" s="7">
        <v>44804</v>
      </c>
      <c r="P3" s="302"/>
      <c r="Q3" s="302"/>
      <c r="R3" s="302"/>
      <c r="S3" s="116">
        <f t="shared" ref="S3:S4" si="0">SUM(R3-P3-Q3)</f>
        <v>0</v>
      </c>
      <c r="T3" s="207">
        <v>0</v>
      </c>
      <c r="U3" s="1"/>
    </row>
    <row r="4" spans="1:21" x14ac:dyDescent="0.2">
      <c r="A4" s="7">
        <v>44562</v>
      </c>
      <c r="B4" s="74"/>
      <c r="C4" s="150"/>
      <c r="D4" s="150"/>
      <c r="E4" s="158"/>
      <c r="F4" s="150"/>
      <c r="G4" s="64" t="s">
        <v>360</v>
      </c>
      <c r="H4" s="7">
        <v>44682</v>
      </c>
      <c r="I4" s="45"/>
      <c r="J4" s="45"/>
      <c r="K4" s="45"/>
      <c r="L4" s="85"/>
      <c r="M4" s="18"/>
      <c r="N4" s="103"/>
      <c r="O4" s="59">
        <v>44805</v>
      </c>
      <c r="P4" s="302"/>
      <c r="Q4" s="302"/>
      <c r="R4" s="302"/>
      <c r="S4" s="116">
        <f t="shared" si="0"/>
        <v>0</v>
      </c>
      <c r="T4" s="207">
        <v>0</v>
      </c>
      <c r="U4" s="1"/>
    </row>
    <row r="5" spans="1:21" x14ac:dyDescent="0.2">
      <c r="A5" s="7">
        <v>44563</v>
      </c>
      <c r="B5" s="45"/>
      <c r="C5" s="45"/>
      <c r="D5" s="45"/>
      <c r="E5" s="85"/>
      <c r="F5" s="18"/>
      <c r="G5" s="103"/>
      <c r="H5" s="7">
        <v>44683</v>
      </c>
      <c r="I5" s="97"/>
      <c r="J5" s="98"/>
      <c r="K5" s="98"/>
      <c r="L5" s="99">
        <f>SUM(E191:E194)</f>
        <v>1.1666666666666665</v>
      </c>
      <c r="M5" s="211">
        <v>0</v>
      </c>
      <c r="N5" s="206"/>
      <c r="O5" s="7">
        <v>44806</v>
      </c>
      <c r="P5" s="302"/>
      <c r="Q5" s="302"/>
      <c r="R5" s="302"/>
      <c r="S5" s="116">
        <v>0</v>
      </c>
      <c r="T5" s="207">
        <v>0</v>
      </c>
      <c r="U5" s="1"/>
    </row>
    <row r="6" spans="1:21" x14ac:dyDescent="0.2">
      <c r="A6" s="7">
        <v>44564</v>
      </c>
      <c r="B6" s="97"/>
      <c r="C6" s="98"/>
      <c r="D6" s="98"/>
      <c r="E6" s="99"/>
      <c r="F6" s="211"/>
      <c r="G6" s="206"/>
      <c r="H6" s="7">
        <v>44684</v>
      </c>
      <c r="I6" s="222">
        <v>0.35416666666666669</v>
      </c>
      <c r="J6" s="222">
        <v>2.0833333333333332E-2</v>
      </c>
      <c r="K6" s="222">
        <v>0.66666666666666663</v>
      </c>
      <c r="L6" s="116">
        <f t="shared" ref="L6:L9" si="1">SUM(K6-I6-J6)</f>
        <v>0.29166666666666663</v>
      </c>
      <c r="M6" s="207">
        <v>0</v>
      </c>
      <c r="N6" s="1"/>
      <c r="O6" s="59">
        <v>44807</v>
      </c>
      <c r="P6" s="302"/>
      <c r="Q6" s="302"/>
      <c r="R6" s="302"/>
      <c r="S6" s="116">
        <v>0</v>
      </c>
      <c r="T6" s="207">
        <v>0</v>
      </c>
      <c r="U6" s="1"/>
    </row>
    <row r="7" spans="1:21" x14ac:dyDescent="0.2">
      <c r="A7" s="7">
        <v>44565</v>
      </c>
      <c r="B7" s="222">
        <v>0.35416666666666669</v>
      </c>
      <c r="C7" s="222">
        <v>2.0833333333333332E-2</v>
      </c>
      <c r="D7" s="222">
        <v>0.66666666666666663</v>
      </c>
      <c r="E7" s="116">
        <f t="shared" ref="E7" si="2">SUM(D7-B7-C7)</f>
        <v>0.29166666666666663</v>
      </c>
      <c r="F7" s="207">
        <v>0</v>
      </c>
      <c r="G7" s="1" t="s">
        <v>771</v>
      </c>
      <c r="H7" s="7">
        <v>44685</v>
      </c>
      <c r="I7" s="222">
        <v>0.35416666666666669</v>
      </c>
      <c r="J7" s="222">
        <v>2.0833333333333332E-2</v>
      </c>
      <c r="K7" s="222">
        <v>0.66666666666666663</v>
      </c>
      <c r="L7" s="116">
        <f t="shared" si="1"/>
        <v>0.29166666666666663</v>
      </c>
      <c r="M7" s="207">
        <v>0</v>
      </c>
      <c r="N7" s="1"/>
      <c r="O7" s="59">
        <v>44808</v>
      </c>
      <c r="P7" s="45"/>
      <c r="Q7" s="45"/>
      <c r="R7" s="45"/>
      <c r="S7" s="85"/>
      <c r="T7" s="18"/>
      <c r="U7" s="103"/>
    </row>
    <row r="8" spans="1:21" x14ac:dyDescent="0.2">
      <c r="A8" s="7">
        <v>44566</v>
      </c>
      <c r="B8" s="322">
        <v>0.25</v>
      </c>
      <c r="C8" s="323"/>
      <c r="D8" s="324">
        <v>0.54166666666666663</v>
      </c>
      <c r="E8" s="116">
        <f t="shared" ref="E8:E11" si="3">SUM(D8-B8-C8)</f>
        <v>0.29166666666666663</v>
      </c>
      <c r="F8" s="207">
        <v>0</v>
      </c>
      <c r="G8" s="1"/>
      <c r="H8" s="7">
        <v>44686</v>
      </c>
      <c r="I8" s="222">
        <v>0.35416666666666669</v>
      </c>
      <c r="J8" s="222">
        <v>2.0833333333333332E-2</v>
      </c>
      <c r="K8" s="222">
        <v>0.66666666666666663</v>
      </c>
      <c r="L8" s="116">
        <f t="shared" si="1"/>
        <v>0.29166666666666663</v>
      </c>
      <c r="M8" s="207">
        <v>0</v>
      </c>
      <c r="N8" s="1"/>
      <c r="O8" s="59">
        <v>44809</v>
      </c>
      <c r="P8" s="97"/>
      <c r="Q8" s="98"/>
      <c r="R8" s="98"/>
      <c r="S8" s="99">
        <f>SUM(S2:S7)</f>
        <v>0</v>
      </c>
      <c r="T8" s="211">
        <v>0</v>
      </c>
      <c r="U8" s="206"/>
    </row>
    <row r="9" spans="1:21" x14ac:dyDescent="0.2">
      <c r="A9" s="7">
        <v>44567</v>
      </c>
      <c r="B9" s="322">
        <v>0.25</v>
      </c>
      <c r="C9" s="323"/>
      <c r="D9" s="324">
        <v>0.54166666666666663</v>
      </c>
      <c r="E9" s="116">
        <f t="shared" si="3"/>
        <v>0.29166666666666663</v>
      </c>
      <c r="F9" s="207">
        <v>0</v>
      </c>
      <c r="G9" s="1"/>
      <c r="H9" s="7">
        <v>44687</v>
      </c>
      <c r="I9" s="222">
        <v>0.35416666666666669</v>
      </c>
      <c r="J9" s="222">
        <v>2.0833333333333332E-2</v>
      </c>
      <c r="K9" s="222">
        <v>0.66666666666666663</v>
      </c>
      <c r="L9" s="116">
        <f t="shared" si="1"/>
        <v>0.29166666666666663</v>
      </c>
      <c r="M9" s="207">
        <v>0</v>
      </c>
      <c r="N9" s="1"/>
      <c r="O9" s="7">
        <v>44810</v>
      </c>
      <c r="P9" s="302"/>
      <c r="Q9" s="302"/>
      <c r="R9" s="302"/>
      <c r="S9" s="116">
        <v>0</v>
      </c>
      <c r="T9" s="207">
        <v>0</v>
      </c>
      <c r="U9" s="1"/>
    </row>
    <row r="10" spans="1:21" x14ac:dyDescent="0.2">
      <c r="A10" s="7">
        <v>44568</v>
      </c>
      <c r="B10" s="322">
        <v>0.25</v>
      </c>
      <c r="C10" s="323"/>
      <c r="D10" s="324">
        <v>0.54166666666666663</v>
      </c>
      <c r="E10" s="116">
        <f t="shared" si="3"/>
        <v>0.29166666666666663</v>
      </c>
      <c r="F10" s="207">
        <v>0</v>
      </c>
      <c r="G10" s="1"/>
      <c r="H10" s="7">
        <v>44688</v>
      </c>
      <c r="I10" s="75"/>
      <c r="J10" s="75"/>
      <c r="K10" s="75"/>
      <c r="L10" s="76"/>
      <c r="M10" s="76"/>
      <c r="N10" s="202" t="s">
        <v>737</v>
      </c>
      <c r="O10" s="7">
        <v>44811</v>
      </c>
      <c r="P10" s="302"/>
      <c r="Q10" s="302"/>
      <c r="R10" s="302"/>
      <c r="S10" s="116">
        <f t="shared" ref="S10:S11" si="4">SUM(R10-P10-Q10)</f>
        <v>0</v>
      </c>
      <c r="T10" s="207">
        <v>0</v>
      </c>
      <c r="U10" s="1"/>
    </row>
    <row r="11" spans="1:21" x14ac:dyDescent="0.2">
      <c r="A11" s="7">
        <v>44569</v>
      </c>
      <c r="B11" s="322">
        <v>0.25</v>
      </c>
      <c r="C11" s="323"/>
      <c r="D11" s="324">
        <v>0.54166666666666663</v>
      </c>
      <c r="E11" s="116">
        <f t="shared" si="3"/>
        <v>0.29166666666666663</v>
      </c>
      <c r="F11" s="207">
        <v>0</v>
      </c>
      <c r="G11" s="1"/>
      <c r="H11" s="7">
        <v>44689</v>
      </c>
      <c r="I11" s="45"/>
      <c r="J11" s="45"/>
      <c r="K11" s="45"/>
      <c r="L11" s="85"/>
      <c r="M11" s="18"/>
      <c r="N11" s="103"/>
      <c r="O11" s="59">
        <v>44812</v>
      </c>
      <c r="P11" s="302"/>
      <c r="Q11" s="302"/>
      <c r="R11" s="302"/>
      <c r="S11" s="116">
        <f t="shared" si="4"/>
        <v>0</v>
      </c>
      <c r="T11" s="207">
        <v>0</v>
      </c>
      <c r="U11" s="1"/>
    </row>
    <row r="12" spans="1:21" x14ac:dyDescent="0.2">
      <c r="A12" s="7">
        <v>44570</v>
      </c>
      <c r="B12" s="45"/>
      <c r="C12" s="45"/>
      <c r="D12" s="45"/>
      <c r="E12" s="85"/>
      <c r="F12" s="18"/>
      <c r="G12" s="103"/>
      <c r="H12" s="7">
        <v>44690</v>
      </c>
      <c r="I12" s="97"/>
      <c r="J12" s="98"/>
      <c r="K12" s="98"/>
      <c r="L12" s="99">
        <f>SUM(L6:L11)</f>
        <v>1.1666666666666665</v>
      </c>
      <c r="M12" s="211">
        <v>0</v>
      </c>
      <c r="N12" s="206"/>
      <c r="O12" s="7">
        <v>44813</v>
      </c>
      <c r="P12" s="302"/>
      <c r="Q12" s="302"/>
      <c r="R12" s="302"/>
      <c r="S12" s="116">
        <v>0</v>
      </c>
      <c r="T12" s="207">
        <v>0</v>
      </c>
      <c r="U12" s="1"/>
    </row>
    <row r="13" spans="1:21" x14ac:dyDescent="0.2">
      <c r="A13" s="59">
        <v>44571</v>
      </c>
      <c r="B13" s="97"/>
      <c r="C13" s="98"/>
      <c r="D13" s="98"/>
      <c r="E13" s="99">
        <f>SUM(E7:E12)</f>
        <v>1.458333333333333</v>
      </c>
      <c r="F13" s="211">
        <v>0</v>
      </c>
      <c r="G13" s="206"/>
      <c r="H13" s="7">
        <v>44691</v>
      </c>
      <c r="I13" s="328">
        <v>0.29166666666666669</v>
      </c>
      <c r="J13" s="329"/>
      <c r="K13" s="330">
        <v>0.58333333333333337</v>
      </c>
      <c r="L13" s="116">
        <f t="shared" ref="L13:L15" si="5">SUM(K13-I13-J13)</f>
        <v>0.29166666666666669</v>
      </c>
      <c r="M13" s="207">
        <v>0</v>
      </c>
      <c r="N13" s="1"/>
      <c r="O13" s="59">
        <v>44814</v>
      </c>
      <c r="P13" s="302"/>
      <c r="Q13" s="302"/>
      <c r="R13" s="302"/>
      <c r="S13" s="116">
        <v>0</v>
      </c>
      <c r="T13" s="207">
        <v>0</v>
      </c>
      <c r="U13" s="1"/>
    </row>
    <row r="14" spans="1:21" x14ac:dyDescent="0.2">
      <c r="A14" s="7">
        <v>44572</v>
      </c>
      <c r="B14" s="325">
        <v>0.375</v>
      </c>
      <c r="C14" s="326"/>
      <c r="D14" s="327">
        <v>0.66666666666666663</v>
      </c>
      <c r="E14" s="116">
        <f t="shared" ref="E14:E18" si="6">SUM(D14-B14-C14)</f>
        <v>0.29166666666666663</v>
      </c>
      <c r="F14" s="207">
        <v>0</v>
      </c>
      <c r="G14" s="1"/>
      <c r="H14" s="7">
        <v>44692</v>
      </c>
      <c r="I14" s="328">
        <v>0.29166666666666669</v>
      </c>
      <c r="J14" s="329"/>
      <c r="K14" s="330">
        <v>0.58333333333333337</v>
      </c>
      <c r="L14" s="116">
        <f t="shared" si="5"/>
        <v>0.29166666666666669</v>
      </c>
      <c r="M14" s="207">
        <v>0</v>
      </c>
      <c r="N14" s="1"/>
      <c r="O14" s="59">
        <v>44815</v>
      </c>
      <c r="P14" s="45"/>
      <c r="Q14" s="45"/>
      <c r="R14" s="45"/>
      <c r="S14" s="85"/>
      <c r="T14" s="18"/>
      <c r="U14" s="103"/>
    </row>
    <row r="15" spans="1:21" x14ac:dyDescent="0.2">
      <c r="A15" s="7">
        <v>44573</v>
      </c>
      <c r="B15" s="325">
        <v>0.375</v>
      </c>
      <c r="C15" s="326"/>
      <c r="D15" s="327">
        <v>0.66666666666666663</v>
      </c>
      <c r="E15" s="116">
        <f t="shared" si="6"/>
        <v>0.29166666666666663</v>
      </c>
      <c r="F15" s="207">
        <v>0</v>
      </c>
      <c r="G15" s="1"/>
      <c r="H15" s="7">
        <v>44693</v>
      </c>
      <c r="I15" s="328">
        <v>0.29166666666666669</v>
      </c>
      <c r="J15" s="329"/>
      <c r="K15" s="330">
        <v>0.58333333333333337</v>
      </c>
      <c r="L15" s="116">
        <f t="shared" si="5"/>
        <v>0.29166666666666669</v>
      </c>
      <c r="M15" s="207">
        <v>0</v>
      </c>
      <c r="N15" s="1"/>
      <c r="O15" s="59">
        <v>44816</v>
      </c>
      <c r="P15" s="97"/>
      <c r="Q15" s="98"/>
      <c r="R15" s="98"/>
      <c r="S15" s="99">
        <f>SUM(S9:S14)</f>
        <v>0</v>
      </c>
      <c r="T15" s="211">
        <v>0</v>
      </c>
      <c r="U15" s="206"/>
    </row>
    <row r="16" spans="1:21" x14ac:dyDescent="0.2">
      <c r="A16" s="7">
        <v>44574</v>
      </c>
      <c r="B16" s="325">
        <v>0.375</v>
      </c>
      <c r="C16" s="326"/>
      <c r="D16" s="327">
        <v>0.66666666666666663</v>
      </c>
      <c r="E16" s="116">
        <f t="shared" si="6"/>
        <v>0.29166666666666663</v>
      </c>
      <c r="F16" s="207">
        <v>0</v>
      </c>
      <c r="G16" s="1"/>
      <c r="H16" s="7">
        <v>44694</v>
      </c>
      <c r="I16" s="75"/>
      <c r="J16" s="75"/>
      <c r="K16" s="75"/>
      <c r="L16" s="76"/>
      <c r="M16" s="76"/>
      <c r="N16" s="202" t="s">
        <v>681</v>
      </c>
      <c r="O16" s="7">
        <v>44817</v>
      </c>
      <c r="P16" s="302"/>
      <c r="Q16" s="302"/>
      <c r="R16" s="302"/>
      <c r="S16" s="116">
        <v>0</v>
      </c>
      <c r="T16" s="207">
        <v>0</v>
      </c>
      <c r="U16" s="1"/>
    </row>
    <row r="17" spans="1:21" x14ac:dyDescent="0.2">
      <c r="A17" s="7">
        <v>44575</v>
      </c>
      <c r="B17" s="325">
        <v>0.375</v>
      </c>
      <c r="C17" s="326"/>
      <c r="D17" s="327">
        <v>0.66666666666666663</v>
      </c>
      <c r="E17" s="116">
        <f t="shared" si="6"/>
        <v>0.29166666666666663</v>
      </c>
      <c r="F17" s="207">
        <v>0</v>
      </c>
      <c r="G17" s="1"/>
      <c r="H17" s="7">
        <v>44695</v>
      </c>
      <c r="I17" s="74"/>
      <c r="J17" s="150"/>
      <c r="K17" s="150"/>
      <c r="L17" s="158"/>
      <c r="M17" s="150"/>
      <c r="N17" s="64" t="s">
        <v>360</v>
      </c>
      <c r="O17" s="59">
        <v>44818</v>
      </c>
      <c r="P17" s="302"/>
      <c r="Q17" s="302"/>
      <c r="R17" s="302"/>
      <c r="S17" s="116">
        <f t="shared" ref="S17:S18" si="7">SUM(R17-P17-Q17)</f>
        <v>0</v>
      </c>
      <c r="T17" s="207">
        <v>0</v>
      </c>
      <c r="U17" s="1"/>
    </row>
    <row r="18" spans="1:21" x14ac:dyDescent="0.2">
      <c r="A18" s="7">
        <v>44576</v>
      </c>
      <c r="B18" s="325">
        <v>0.375</v>
      </c>
      <c r="C18" s="326"/>
      <c r="D18" s="327">
        <v>0.66666666666666663</v>
      </c>
      <c r="E18" s="116">
        <f t="shared" si="6"/>
        <v>0.29166666666666663</v>
      </c>
      <c r="F18" s="207">
        <v>0</v>
      </c>
      <c r="G18" s="1"/>
      <c r="H18" s="7">
        <v>44696</v>
      </c>
      <c r="I18" s="45"/>
      <c r="J18" s="45"/>
      <c r="K18" s="45"/>
      <c r="L18" s="85"/>
      <c r="M18" s="18"/>
      <c r="N18" s="103"/>
      <c r="O18" s="59">
        <v>44819</v>
      </c>
      <c r="P18" s="302"/>
      <c r="Q18" s="302"/>
      <c r="R18" s="302"/>
      <c r="S18" s="116">
        <f t="shared" si="7"/>
        <v>0</v>
      </c>
      <c r="T18" s="207">
        <v>0</v>
      </c>
      <c r="U18" s="1"/>
    </row>
    <row r="19" spans="1:21" x14ac:dyDescent="0.2">
      <c r="A19" s="7">
        <v>44577</v>
      </c>
      <c r="B19" s="45"/>
      <c r="C19" s="45"/>
      <c r="D19" s="45"/>
      <c r="E19" s="85"/>
      <c r="F19" s="18"/>
      <c r="G19" s="103"/>
      <c r="H19" s="7">
        <v>44697</v>
      </c>
      <c r="I19" s="97"/>
      <c r="J19" s="98"/>
      <c r="K19" s="98"/>
      <c r="L19" s="99">
        <f>SUM(L13:L18)</f>
        <v>0.875</v>
      </c>
      <c r="M19" s="211">
        <v>0</v>
      </c>
      <c r="N19" s="206"/>
      <c r="O19" s="7">
        <v>44820</v>
      </c>
      <c r="P19" s="302"/>
      <c r="Q19" s="302"/>
      <c r="R19" s="302"/>
      <c r="S19" s="116">
        <v>0</v>
      </c>
      <c r="T19" s="207">
        <v>0</v>
      </c>
      <c r="U19" s="1"/>
    </row>
    <row r="20" spans="1:21" x14ac:dyDescent="0.2">
      <c r="A20" s="59">
        <v>44578</v>
      </c>
      <c r="B20" s="97"/>
      <c r="C20" s="98"/>
      <c r="D20" s="98"/>
      <c r="E20" s="99">
        <f>SUM(E14:E19)</f>
        <v>1.458333333333333</v>
      </c>
      <c r="F20" s="211">
        <v>0</v>
      </c>
      <c r="G20" s="206"/>
      <c r="H20" s="7">
        <v>44698</v>
      </c>
      <c r="I20" s="222">
        <v>0.35416666666666669</v>
      </c>
      <c r="J20" s="222">
        <v>2.0833333333333332E-2</v>
      </c>
      <c r="K20" s="222">
        <v>0.66666666666666663</v>
      </c>
      <c r="L20" s="116">
        <v>0.29166666666666663</v>
      </c>
      <c r="M20" s="207">
        <v>0</v>
      </c>
      <c r="N20" s="1"/>
      <c r="O20" s="59">
        <v>44821</v>
      </c>
      <c r="P20" s="302"/>
      <c r="Q20" s="302"/>
      <c r="R20" s="302"/>
      <c r="S20" s="116">
        <v>0</v>
      </c>
      <c r="T20" s="207">
        <v>0</v>
      </c>
      <c r="U20" s="1"/>
    </row>
    <row r="21" spans="1:21" x14ac:dyDescent="0.2">
      <c r="A21" s="7">
        <v>44579</v>
      </c>
      <c r="B21" s="322">
        <v>0.25</v>
      </c>
      <c r="C21" s="323"/>
      <c r="D21" s="324">
        <v>0.54166666666666663</v>
      </c>
      <c r="E21" s="116">
        <f t="shared" ref="E21:E25" si="8">SUM(D21-B21-C21)</f>
        <v>0.29166666666666663</v>
      </c>
      <c r="F21" s="207">
        <v>0</v>
      </c>
      <c r="G21" s="1"/>
      <c r="H21" s="7">
        <v>44699</v>
      </c>
      <c r="I21" s="222">
        <v>0.35416666666666669</v>
      </c>
      <c r="J21" s="222">
        <v>2.0833333333333332E-2</v>
      </c>
      <c r="K21" s="222">
        <v>0.66666666666666663</v>
      </c>
      <c r="L21" s="116">
        <f t="shared" ref="L21:L24" si="9">SUM(K21-I21-J21)</f>
        <v>0.29166666666666663</v>
      </c>
      <c r="M21" s="207">
        <v>0</v>
      </c>
      <c r="N21" s="1"/>
      <c r="O21" s="59">
        <v>44822</v>
      </c>
      <c r="P21" s="45"/>
      <c r="Q21" s="45"/>
      <c r="R21" s="45"/>
      <c r="S21" s="85"/>
      <c r="T21" s="18"/>
      <c r="U21" s="103"/>
    </row>
    <row r="22" spans="1:21" x14ac:dyDescent="0.2">
      <c r="A22" s="7">
        <v>44580</v>
      </c>
      <c r="B22" s="322">
        <v>0.25</v>
      </c>
      <c r="C22" s="323"/>
      <c r="D22" s="324">
        <v>0.54166666666666663</v>
      </c>
      <c r="E22" s="116">
        <f t="shared" si="8"/>
        <v>0.29166666666666663</v>
      </c>
      <c r="F22" s="207">
        <v>0</v>
      </c>
      <c r="G22" s="1"/>
      <c r="H22" s="7">
        <v>44700</v>
      </c>
      <c r="I22" s="222">
        <v>0.35416666666666669</v>
      </c>
      <c r="J22" s="222">
        <v>2.0833333333333332E-2</v>
      </c>
      <c r="K22" s="222">
        <v>0.66666666666666663</v>
      </c>
      <c r="L22" s="116">
        <f t="shared" si="9"/>
        <v>0.29166666666666663</v>
      </c>
      <c r="M22" s="207">
        <v>0</v>
      </c>
      <c r="N22" s="1"/>
      <c r="O22" s="231">
        <v>44823</v>
      </c>
      <c r="P22" s="97"/>
      <c r="Q22" s="98"/>
      <c r="R22" s="98"/>
      <c r="S22" s="99">
        <f>SUM(S16:S21)</f>
        <v>0</v>
      </c>
      <c r="T22" s="211">
        <v>0</v>
      </c>
      <c r="U22" s="206"/>
    </row>
    <row r="23" spans="1:21" x14ac:dyDescent="0.2">
      <c r="A23" s="7">
        <v>44581</v>
      </c>
      <c r="B23" s="322">
        <v>0.25</v>
      </c>
      <c r="C23" s="323"/>
      <c r="D23" s="324">
        <v>0.54166666666666663</v>
      </c>
      <c r="E23" s="116">
        <f t="shared" si="8"/>
        <v>0.29166666666666663</v>
      </c>
      <c r="F23" s="207">
        <v>0</v>
      </c>
      <c r="G23" s="1"/>
      <c r="H23" s="7">
        <v>44701</v>
      </c>
      <c r="I23" s="222">
        <v>0.35416666666666669</v>
      </c>
      <c r="J23" s="222">
        <v>2.0833333333333332E-2</v>
      </c>
      <c r="K23" s="222">
        <v>0.66666666666666663</v>
      </c>
      <c r="L23" s="116">
        <f t="shared" si="9"/>
        <v>0.29166666666666663</v>
      </c>
      <c r="M23" s="207">
        <v>0</v>
      </c>
      <c r="N23" s="1"/>
      <c r="O23" s="7">
        <v>44824</v>
      </c>
      <c r="P23" s="302"/>
      <c r="Q23" s="302"/>
      <c r="R23" s="302"/>
      <c r="S23" s="116">
        <v>0</v>
      </c>
      <c r="T23" s="207">
        <v>0</v>
      </c>
      <c r="U23" s="1"/>
    </row>
    <row r="24" spans="1:21" x14ac:dyDescent="0.2">
      <c r="A24" s="7">
        <v>44582</v>
      </c>
      <c r="B24" s="322">
        <v>0.25</v>
      </c>
      <c r="C24" s="323"/>
      <c r="D24" s="324">
        <v>0.54166666666666663</v>
      </c>
      <c r="E24" s="116">
        <f t="shared" si="8"/>
        <v>0.29166666666666663</v>
      </c>
      <c r="F24" s="207">
        <v>0</v>
      </c>
      <c r="G24" s="1"/>
      <c r="H24" s="7">
        <v>44702</v>
      </c>
      <c r="I24" s="222">
        <v>0.35416666666666669</v>
      </c>
      <c r="J24" s="222">
        <v>2.0833333333333332E-2</v>
      </c>
      <c r="K24" s="222">
        <v>0.66666666666666663</v>
      </c>
      <c r="L24" s="116">
        <f t="shared" si="9"/>
        <v>0.29166666666666663</v>
      </c>
      <c r="M24" s="207">
        <v>0</v>
      </c>
      <c r="N24" s="1"/>
      <c r="O24" s="59">
        <v>44825</v>
      </c>
      <c r="P24" s="302"/>
      <c r="Q24" s="302"/>
      <c r="R24" s="302"/>
      <c r="S24" s="116">
        <f t="shared" ref="S24:S25" si="10">SUM(R24-P24-Q24)</f>
        <v>0</v>
      </c>
      <c r="T24" s="207">
        <v>0</v>
      </c>
      <c r="U24" s="1"/>
    </row>
    <row r="25" spans="1:21" x14ac:dyDescent="0.2">
      <c r="A25" s="7">
        <v>44583</v>
      </c>
      <c r="B25" s="322">
        <v>0.25</v>
      </c>
      <c r="C25" s="323"/>
      <c r="D25" s="324">
        <v>0.54166666666666663</v>
      </c>
      <c r="E25" s="116">
        <f t="shared" si="8"/>
        <v>0.29166666666666663</v>
      </c>
      <c r="F25" s="207">
        <v>0</v>
      </c>
      <c r="G25" s="1"/>
      <c r="H25" s="7">
        <v>44703</v>
      </c>
      <c r="I25" s="45"/>
      <c r="J25" s="45"/>
      <c r="K25" s="45"/>
      <c r="L25" s="85"/>
      <c r="M25" s="18"/>
      <c r="N25" s="103"/>
      <c r="O25" s="59">
        <v>44826</v>
      </c>
      <c r="P25" s="302"/>
      <c r="Q25" s="302"/>
      <c r="R25" s="302"/>
      <c r="S25" s="116">
        <f t="shared" si="10"/>
        <v>0</v>
      </c>
      <c r="T25" s="207">
        <v>0</v>
      </c>
      <c r="U25" s="1"/>
    </row>
    <row r="26" spans="1:21" x14ac:dyDescent="0.2">
      <c r="A26" s="7">
        <v>44584</v>
      </c>
      <c r="B26" s="45"/>
      <c r="C26" s="45"/>
      <c r="D26" s="45"/>
      <c r="E26" s="85"/>
      <c r="F26" s="18"/>
      <c r="G26" s="103"/>
      <c r="H26" s="7">
        <v>44704</v>
      </c>
      <c r="I26" s="97"/>
      <c r="J26" s="98"/>
      <c r="K26" s="98"/>
      <c r="L26" s="99">
        <f>SUM(L20:L25)</f>
        <v>1.458333333333333</v>
      </c>
      <c r="M26" s="211">
        <v>0</v>
      </c>
      <c r="N26" s="206"/>
      <c r="O26" s="7">
        <v>44827</v>
      </c>
      <c r="P26" s="302"/>
      <c r="Q26" s="302"/>
      <c r="R26" s="302"/>
      <c r="S26" s="116">
        <v>0</v>
      </c>
      <c r="T26" s="207">
        <v>0</v>
      </c>
      <c r="U26" s="1"/>
    </row>
    <row r="27" spans="1:21" x14ac:dyDescent="0.2">
      <c r="A27" s="59">
        <v>44585</v>
      </c>
      <c r="B27" s="97"/>
      <c r="C27" s="98"/>
      <c r="D27" s="98"/>
      <c r="E27" s="99">
        <f>SUM(E21:E26)</f>
        <v>1.458333333333333</v>
      </c>
      <c r="F27" s="211">
        <v>0</v>
      </c>
      <c r="G27" s="206"/>
      <c r="H27" s="7">
        <v>44705</v>
      </c>
      <c r="I27" s="75"/>
      <c r="J27" s="75"/>
      <c r="K27" s="75"/>
      <c r="L27" s="76"/>
      <c r="M27" s="76"/>
      <c r="N27" s="202" t="s">
        <v>738</v>
      </c>
      <c r="O27" s="59">
        <v>44828</v>
      </c>
      <c r="P27" s="302"/>
      <c r="Q27" s="302"/>
      <c r="R27" s="302"/>
      <c r="S27" s="116">
        <v>0</v>
      </c>
      <c r="T27" s="207">
        <v>0</v>
      </c>
      <c r="U27" s="1"/>
    </row>
    <row r="28" spans="1:21" x14ac:dyDescent="0.2">
      <c r="A28" s="7">
        <v>44586</v>
      </c>
      <c r="B28" s="325">
        <v>0.375</v>
      </c>
      <c r="C28" s="326"/>
      <c r="D28" s="327">
        <v>0.66666666666666663</v>
      </c>
      <c r="E28" s="116">
        <f t="shared" ref="E28:E32" si="11">SUM(D28-B28-C28)</f>
        <v>0.29166666666666663</v>
      </c>
      <c r="F28" s="207">
        <v>0</v>
      </c>
      <c r="G28" s="1"/>
      <c r="H28" s="7">
        <v>44706</v>
      </c>
      <c r="I28" s="328">
        <v>0.29166666666666669</v>
      </c>
      <c r="J28" s="330">
        <v>2.0833333333333332E-2</v>
      </c>
      <c r="K28" s="330">
        <v>0.60416666666666663</v>
      </c>
      <c r="L28" s="116">
        <f t="shared" ref="L28:L31" si="12">SUM(K28-I28-J28)</f>
        <v>0.29166666666666663</v>
      </c>
      <c r="M28" s="207">
        <v>0</v>
      </c>
      <c r="N28" s="1"/>
      <c r="O28" s="59">
        <v>44829</v>
      </c>
      <c r="P28" s="45"/>
      <c r="Q28" s="45"/>
      <c r="R28" s="45"/>
      <c r="S28" s="85"/>
      <c r="T28" s="18"/>
      <c r="U28" s="103"/>
    </row>
    <row r="29" spans="1:21" x14ac:dyDescent="0.2">
      <c r="A29" s="7">
        <v>44587</v>
      </c>
      <c r="B29" s="325">
        <v>0.375</v>
      </c>
      <c r="C29" s="326"/>
      <c r="D29" s="327">
        <v>0.66666666666666663</v>
      </c>
      <c r="E29" s="116">
        <f t="shared" si="11"/>
        <v>0.29166666666666663</v>
      </c>
      <c r="F29" s="207">
        <v>0</v>
      </c>
      <c r="G29" s="1"/>
      <c r="H29" s="7">
        <v>44707</v>
      </c>
      <c r="I29" s="328">
        <v>0.29166666666666669</v>
      </c>
      <c r="J29" s="330">
        <v>2.0833333333333332E-2</v>
      </c>
      <c r="K29" s="330">
        <v>0.60416666666666663</v>
      </c>
      <c r="L29" s="116">
        <f t="shared" si="12"/>
        <v>0.29166666666666663</v>
      </c>
      <c r="M29" s="207">
        <v>0</v>
      </c>
      <c r="N29" s="1"/>
      <c r="O29" s="231">
        <v>44830</v>
      </c>
      <c r="P29" s="97"/>
      <c r="Q29" s="98"/>
      <c r="R29" s="98"/>
      <c r="S29" s="99">
        <f>SUM(S23:S28)</f>
        <v>0</v>
      </c>
      <c r="T29" s="211">
        <v>0</v>
      </c>
      <c r="U29" s="206"/>
    </row>
    <row r="30" spans="1:21" x14ac:dyDescent="0.2">
      <c r="A30" s="7">
        <v>44588</v>
      </c>
      <c r="B30" s="325">
        <v>0.375</v>
      </c>
      <c r="C30" s="326"/>
      <c r="D30" s="327">
        <v>0.66666666666666663</v>
      </c>
      <c r="E30" s="116">
        <f t="shared" si="11"/>
        <v>0.29166666666666663</v>
      </c>
      <c r="F30" s="207">
        <v>0</v>
      </c>
      <c r="G30" s="1"/>
      <c r="H30" s="7">
        <v>44708</v>
      </c>
      <c r="I30" s="328">
        <v>0.29166666666666669</v>
      </c>
      <c r="J30" s="330">
        <v>2.0833333333333332E-2</v>
      </c>
      <c r="K30" s="330">
        <v>0.60416666666666663</v>
      </c>
      <c r="L30" s="116">
        <f t="shared" si="12"/>
        <v>0.29166666666666663</v>
      </c>
      <c r="M30" s="207">
        <v>0</v>
      </c>
      <c r="N30" s="1"/>
      <c r="O30" s="7">
        <v>44831</v>
      </c>
      <c r="P30" s="302"/>
      <c r="Q30" s="302"/>
      <c r="R30" s="302"/>
      <c r="S30" s="116">
        <v>0</v>
      </c>
      <c r="T30" s="207">
        <v>0</v>
      </c>
      <c r="U30" s="1"/>
    </row>
    <row r="31" spans="1:21" x14ac:dyDescent="0.2">
      <c r="A31" s="7">
        <v>44589</v>
      </c>
      <c r="B31" s="325">
        <v>0.375</v>
      </c>
      <c r="C31" s="326"/>
      <c r="D31" s="327">
        <v>0.66666666666666663</v>
      </c>
      <c r="E31" s="116">
        <f t="shared" si="11"/>
        <v>0.29166666666666663</v>
      </c>
      <c r="F31" s="207">
        <v>0</v>
      </c>
      <c r="G31" s="1"/>
      <c r="H31" s="7">
        <v>44709</v>
      </c>
      <c r="I31" s="328">
        <v>0.29166666666666669</v>
      </c>
      <c r="J31" s="330">
        <v>2.0833333333333332E-2</v>
      </c>
      <c r="K31" s="330">
        <v>0.60416666666666663</v>
      </c>
      <c r="L31" s="116">
        <f t="shared" si="12"/>
        <v>0.29166666666666663</v>
      </c>
      <c r="M31" s="207">
        <v>0</v>
      </c>
      <c r="N31" s="1"/>
      <c r="O31" s="59">
        <v>44832</v>
      </c>
      <c r="P31" s="302"/>
      <c r="Q31" s="302"/>
      <c r="R31" s="302"/>
      <c r="S31" s="116">
        <f t="shared" ref="S31:S32" si="13">SUM(R31-P31-Q31)</f>
        <v>0</v>
      </c>
      <c r="T31" s="207">
        <v>0</v>
      </c>
      <c r="U31" s="1"/>
    </row>
    <row r="32" spans="1:21" x14ac:dyDescent="0.2">
      <c r="A32" s="7">
        <v>44590</v>
      </c>
      <c r="B32" s="325">
        <v>0.375</v>
      </c>
      <c r="C32" s="326"/>
      <c r="D32" s="327">
        <v>0.66666666666666663</v>
      </c>
      <c r="E32" s="116">
        <f t="shared" si="11"/>
        <v>0.29166666666666663</v>
      </c>
      <c r="F32" s="207">
        <v>0</v>
      </c>
      <c r="G32" s="1"/>
      <c r="H32" s="7">
        <v>44710</v>
      </c>
      <c r="I32" s="45"/>
      <c r="J32" s="45"/>
      <c r="K32" s="45"/>
      <c r="L32" s="85"/>
      <c r="M32" s="18"/>
      <c r="N32" s="103"/>
      <c r="O32" s="59">
        <v>44833</v>
      </c>
      <c r="P32" s="302"/>
      <c r="Q32" s="302"/>
      <c r="R32" s="302"/>
      <c r="S32" s="116">
        <f t="shared" si="13"/>
        <v>0</v>
      </c>
      <c r="T32" s="207">
        <v>0</v>
      </c>
      <c r="U32" s="1"/>
    </row>
    <row r="33" spans="1:21" x14ac:dyDescent="0.2">
      <c r="A33" s="7">
        <v>44591</v>
      </c>
      <c r="B33" s="45"/>
      <c r="C33" s="45"/>
      <c r="D33" s="45"/>
      <c r="E33" s="85"/>
      <c r="F33" s="18"/>
      <c r="G33" s="103"/>
      <c r="H33" s="7">
        <v>44711</v>
      </c>
      <c r="I33" s="97"/>
      <c r="J33" s="98"/>
      <c r="K33" s="98"/>
      <c r="L33" s="99">
        <f>SUM(L27:L32)</f>
        <v>1.1666666666666665</v>
      </c>
      <c r="M33" s="211">
        <v>0</v>
      </c>
      <c r="N33" s="206"/>
      <c r="O33" s="7"/>
      <c r="P33" s="8"/>
      <c r="Q33" s="8"/>
      <c r="R33" s="8"/>
      <c r="S33" s="85"/>
      <c r="T33" s="43"/>
      <c r="U33" s="1"/>
    </row>
    <row r="34" spans="1:21" x14ac:dyDescent="0.2">
      <c r="A34" s="7"/>
      <c r="B34" s="97"/>
      <c r="C34" s="98"/>
      <c r="D34" s="98"/>
      <c r="E34" s="99">
        <f>SUM(E28:E33)</f>
        <v>1.458333333333333</v>
      </c>
      <c r="F34" s="211">
        <v>0</v>
      </c>
      <c r="G34" s="206"/>
      <c r="H34" s="7"/>
      <c r="I34" s="8"/>
      <c r="J34" s="8"/>
      <c r="K34" s="8"/>
      <c r="L34" s="85"/>
      <c r="M34" s="43"/>
      <c r="N34" s="1"/>
      <c r="O34" s="7"/>
      <c r="P34" s="8"/>
      <c r="Q34" s="8"/>
      <c r="R34" s="8"/>
      <c r="S34" s="85"/>
      <c r="T34" s="43"/>
      <c r="U34" s="1"/>
    </row>
    <row r="35" spans="1:21" x14ac:dyDescent="0.2">
      <c r="A35" s="7"/>
      <c r="B35" s="8"/>
      <c r="C35" s="8"/>
      <c r="D35" s="8"/>
      <c r="E35" s="85"/>
      <c r="F35" s="43"/>
      <c r="G35" s="1"/>
      <c r="H35" s="7"/>
      <c r="I35" s="8"/>
      <c r="J35" s="8"/>
      <c r="K35" s="8"/>
      <c r="L35" s="85"/>
      <c r="M35" s="43"/>
      <c r="N35" s="1"/>
      <c r="O35" s="7"/>
      <c r="P35" s="8"/>
      <c r="Q35" s="8"/>
      <c r="R35" s="8"/>
      <c r="S35" s="85"/>
      <c r="T35" s="43"/>
      <c r="U35" s="1"/>
    </row>
    <row r="36" spans="1:21" x14ac:dyDescent="0.2">
      <c r="A36" s="7"/>
      <c r="B36" s="8"/>
      <c r="C36" s="8"/>
      <c r="D36" s="8"/>
      <c r="E36" s="85"/>
      <c r="F36" s="43"/>
      <c r="G36" s="1"/>
      <c r="H36" s="7"/>
      <c r="I36" s="8"/>
      <c r="J36" s="8"/>
      <c r="K36" s="8"/>
      <c r="L36" s="85"/>
      <c r="M36" s="43"/>
      <c r="N36" s="1"/>
      <c r="O36" s="7"/>
      <c r="P36" s="8"/>
      <c r="Q36" s="8"/>
      <c r="R36" s="8"/>
      <c r="S36" s="85"/>
      <c r="T36" s="43"/>
      <c r="U36" s="1"/>
    </row>
    <row r="37" spans="1:21" x14ac:dyDescent="0.2">
      <c r="A37" s="7"/>
      <c r="B37" s="8"/>
      <c r="C37" s="8"/>
      <c r="D37" s="8"/>
      <c r="E37" s="85"/>
      <c r="F37" s="43"/>
      <c r="G37" s="1"/>
      <c r="H37" s="7"/>
      <c r="I37" s="8"/>
      <c r="J37" s="8"/>
      <c r="K37" s="8"/>
      <c r="L37" s="85"/>
      <c r="M37" s="43"/>
      <c r="N37" s="1"/>
      <c r="O37" s="7"/>
      <c r="P37" s="8"/>
      <c r="Q37" s="8"/>
      <c r="R37" s="8"/>
      <c r="S37" s="85"/>
      <c r="T37" s="43"/>
      <c r="U37" s="1"/>
    </row>
    <row r="38" spans="1:21" x14ac:dyDescent="0.2">
      <c r="A38" s="7"/>
      <c r="B38" s="8"/>
      <c r="C38" s="8"/>
      <c r="D38" s="8"/>
      <c r="E38" s="85"/>
      <c r="F38" s="43"/>
      <c r="G38" s="1"/>
      <c r="H38" s="7"/>
      <c r="I38" s="8"/>
      <c r="J38" s="8"/>
      <c r="K38" s="8"/>
      <c r="L38" s="85"/>
      <c r="M38" s="43"/>
      <c r="N38" s="1"/>
      <c r="O38" s="7"/>
      <c r="P38" s="8"/>
      <c r="Q38" s="8"/>
      <c r="R38" s="8"/>
      <c r="S38" s="85"/>
      <c r="T38" s="43"/>
      <c r="U38" s="1"/>
    </row>
    <row r="39" spans="1:21" x14ac:dyDescent="0.2">
      <c r="A39" s="7"/>
      <c r="B39" s="8"/>
      <c r="C39" s="8"/>
      <c r="D39" s="8"/>
      <c r="E39" s="85"/>
      <c r="F39" s="43"/>
      <c r="G39" s="1"/>
      <c r="H39" s="7"/>
      <c r="I39" s="8"/>
      <c r="J39" s="8"/>
      <c r="K39" s="8"/>
      <c r="L39" s="85"/>
      <c r="M39" s="43"/>
      <c r="N39" s="1"/>
      <c r="O39" s="7"/>
      <c r="P39" s="8"/>
      <c r="Q39" s="8"/>
      <c r="R39" s="8"/>
      <c r="S39" s="85"/>
      <c r="T39" s="43"/>
      <c r="U39" s="1"/>
    </row>
    <row r="40" spans="1:21" x14ac:dyDescent="0.2">
      <c r="A40" s="7"/>
      <c r="B40" s="8"/>
      <c r="C40" s="8"/>
      <c r="D40" s="8"/>
      <c r="E40" s="85"/>
      <c r="F40" s="43"/>
      <c r="G40" s="1"/>
      <c r="H40" s="7"/>
      <c r="I40" s="8"/>
      <c r="J40" s="8"/>
      <c r="K40" s="8"/>
      <c r="L40" s="85"/>
      <c r="M40" s="43"/>
      <c r="N40" s="1"/>
      <c r="O40" s="7"/>
      <c r="P40" s="8"/>
      <c r="Q40" s="8"/>
      <c r="R40" s="8"/>
      <c r="S40" s="85"/>
      <c r="T40" s="43"/>
      <c r="U40" s="1"/>
    </row>
    <row r="41" spans="1:21" x14ac:dyDescent="0.2">
      <c r="A41" s="7"/>
      <c r="B41" s="8"/>
      <c r="C41" s="8"/>
      <c r="D41" s="8"/>
      <c r="E41" s="85"/>
      <c r="F41" s="43"/>
      <c r="G41" s="1"/>
      <c r="H41" s="7"/>
      <c r="I41" s="8"/>
      <c r="J41" s="8"/>
      <c r="K41" s="8"/>
      <c r="L41" s="85"/>
      <c r="M41" s="43"/>
      <c r="N41" s="1"/>
      <c r="O41" s="7"/>
      <c r="P41" s="8"/>
      <c r="Q41" s="8"/>
      <c r="R41" s="8"/>
      <c r="S41" s="85"/>
      <c r="T41" s="43"/>
      <c r="U41" s="1"/>
    </row>
    <row r="42" spans="1:21" x14ac:dyDescent="0.2">
      <c r="A42" s="7"/>
      <c r="B42" s="8"/>
      <c r="C42" s="8"/>
      <c r="D42" s="8"/>
      <c r="E42" s="85"/>
      <c r="F42" s="43"/>
      <c r="G42" s="1"/>
      <c r="H42" s="7"/>
      <c r="I42" s="8"/>
      <c r="J42" s="8"/>
      <c r="K42" s="8"/>
      <c r="L42" s="85"/>
      <c r="M42" s="43"/>
      <c r="N42" s="1"/>
      <c r="O42" s="7"/>
      <c r="P42" s="8"/>
      <c r="Q42" s="8"/>
      <c r="R42" s="8"/>
      <c r="S42" s="85"/>
      <c r="T42" s="43"/>
      <c r="U42" s="1"/>
    </row>
    <row r="43" spans="1:21" x14ac:dyDescent="0.2">
      <c r="A43" s="7"/>
      <c r="B43" s="8"/>
      <c r="C43" s="8"/>
      <c r="D43" s="8"/>
      <c r="E43" s="85"/>
      <c r="F43" s="43"/>
      <c r="G43" s="1"/>
      <c r="H43" s="7"/>
      <c r="I43" s="8"/>
      <c r="J43" s="8"/>
      <c r="K43" s="8"/>
      <c r="L43" s="85"/>
      <c r="M43" s="43"/>
      <c r="N43" s="1"/>
      <c r="O43" s="7"/>
      <c r="P43" s="8"/>
      <c r="Q43" s="8"/>
      <c r="R43" s="8"/>
      <c r="S43" s="85"/>
      <c r="T43" s="43"/>
      <c r="U43" s="1"/>
    </row>
    <row r="44" spans="1:21" x14ac:dyDescent="0.2">
      <c r="A44" s="7"/>
      <c r="B44" s="8"/>
      <c r="C44" s="8"/>
      <c r="D44" s="8"/>
      <c r="E44" s="85"/>
      <c r="F44" s="43"/>
      <c r="G44" s="1"/>
      <c r="H44" s="7"/>
      <c r="I44" s="8"/>
      <c r="J44" s="8"/>
      <c r="K44" s="8"/>
      <c r="L44" s="85"/>
      <c r="M44" s="43"/>
      <c r="N44" s="1"/>
      <c r="O44" s="7"/>
      <c r="P44" s="8"/>
      <c r="Q44" s="8"/>
      <c r="R44" s="8"/>
      <c r="S44" s="85"/>
      <c r="T44" s="43"/>
      <c r="U44" s="1"/>
    </row>
    <row r="45" spans="1:21" x14ac:dyDescent="0.2">
      <c r="A45" s="7"/>
      <c r="B45" s="8"/>
      <c r="C45" s="8"/>
      <c r="D45" s="8"/>
      <c r="E45" s="85"/>
      <c r="F45" s="43"/>
      <c r="G45" s="1"/>
      <c r="H45" s="7"/>
      <c r="I45" s="8"/>
      <c r="J45" s="8"/>
      <c r="K45" s="8"/>
      <c r="L45" s="85"/>
      <c r="M45" s="43"/>
      <c r="N45" s="1"/>
      <c r="O45" s="7"/>
      <c r="P45" s="8"/>
      <c r="Q45" s="8"/>
      <c r="R45" s="8"/>
      <c r="S45" s="85"/>
      <c r="T45" s="43"/>
      <c r="U45" s="1"/>
    </row>
    <row r="46" spans="1:21" x14ac:dyDescent="0.2">
      <c r="A46" s="7"/>
      <c r="B46" s="8"/>
      <c r="C46" s="8"/>
      <c r="D46" s="8"/>
      <c r="E46" s="85"/>
      <c r="F46" s="43"/>
      <c r="G46" s="1"/>
      <c r="H46" s="7"/>
      <c r="I46" s="8"/>
      <c r="J46" s="8"/>
      <c r="K46" s="8"/>
      <c r="L46" s="85"/>
      <c r="M46" s="43"/>
      <c r="N46" s="1"/>
      <c r="O46" s="7"/>
      <c r="P46" s="8"/>
      <c r="Q46" s="8"/>
      <c r="R46" s="8"/>
      <c r="S46" s="85"/>
      <c r="T46" s="43"/>
      <c r="U46" s="1"/>
    </row>
    <row r="47" spans="1:21" x14ac:dyDescent="0.2">
      <c r="A47" s="7"/>
      <c r="B47" s="8"/>
      <c r="C47" s="8"/>
      <c r="D47" s="8"/>
      <c r="E47" s="85"/>
      <c r="F47" s="44"/>
      <c r="G47" s="29"/>
      <c r="H47" s="7"/>
      <c r="I47" s="8"/>
      <c r="J47" s="8"/>
      <c r="K47" s="8"/>
      <c r="L47" s="85"/>
      <c r="M47" s="44"/>
      <c r="N47" s="29"/>
      <c r="O47" s="7"/>
      <c r="P47" s="8"/>
      <c r="Q47" s="8"/>
      <c r="R47" s="8"/>
      <c r="S47" s="85"/>
      <c r="T47" s="44"/>
      <c r="U47" s="29"/>
    </row>
    <row r="48" spans="1:21" x14ac:dyDescent="0.2">
      <c r="A48" s="7"/>
      <c r="B48" s="8"/>
      <c r="C48" s="8"/>
      <c r="D48" s="8"/>
      <c r="E48" s="85"/>
      <c r="F48" s="43"/>
      <c r="G48" s="1"/>
      <c r="H48" s="7"/>
      <c r="I48" s="8"/>
      <c r="J48" s="8"/>
      <c r="K48" s="8"/>
      <c r="L48" s="85"/>
      <c r="M48" s="43"/>
      <c r="N48" s="1"/>
      <c r="O48" s="7"/>
      <c r="P48" s="8"/>
      <c r="Q48" s="8"/>
      <c r="R48" s="8"/>
      <c r="S48" s="85"/>
      <c r="T48" s="43"/>
      <c r="U48" s="1"/>
    </row>
    <row r="49" spans="1:21" x14ac:dyDescent="0.2">
      <c r="A49" s="7"/>
      <c r="B49" s="8"/>
      <c r="C49" s="8"/>
      <c r="D49" s="8"/>
      <c r="E49" s="85"/>
      <c r="F49" s="43"/>
      <c r="G49" s="1"/>
      <c r="H49" s="7"/>
      <c r="I49" s="8"/>
      <c r="J49" s="8"/>
      <c r="K49" s="8"/>
      <c r="L49" s="85"/>
      <c r="M49" s="43"/>
      <c r="N49" s="1"/>
      <c r="O49" s="7"/>
      <c r="P49" s="8"/>
      <c r="Q49" s="8"/>
      <c r="R49" s="8"/>
      <c r="S49" s="85"/>
      <c r="T49" s="43"/>
      <c r="U49" s="1"/>
    </row>
    <row r="50" spans="1:21" x14ac:dyDescent="0.2">
      <c r="A50" s="7"/>
      <c r="B50" s="8"/>
      <c r="C50" s="8"/>
      <c r="D50" s="8"/>
      <c r="E50" s="85"/>
      <c r="F50" s="43"/>
      <c r="G50" s="1"/>
      <c r="H50" s="7"/>
      <c r="I50" s="8"/>
      <c r="J50" s="8"/>
      <c r="K50" s="8"/>
      <c r="L50" s="85"/>
      <c r="M50" s="43"/>
      <c r="N50" s="1"/>
      <c r="O50" s="7"/>
      <c r="P50" s="8"/>
      <c r="Q50" s="8"/>
      <c r="R50" s="8"/>
      <c r="S50" s="85"/>
      <c r="T50" s="43"/>
      <c r="U50" s="1"/>
    </row>
    <row r="51" spans="1:21" x14ac:dyDescent="0.2">
      <c r="A51" s="7"/>
      <c r="B51" s="8"/>
      <c r="C51" s="8"/>
      <c r="D51" s="8"/>
      <c r="E51" s="85"/>
      <c r="F51" s="43"/>
      <c r="G51" s="1"/>
      <c r="H51" s="7"/>
      <c r="I51" s="8"/>
      <c r="J51" s="8"/>
      <c r="K51" s="8"/>
      <c r="L51" s="85"/>
      <c r="M51" s="43"/>
      <c r="N51" s="1"/>
      <c r="O51" s="7"/>
      <c r="P51" s="8"/>
      <c r="Q51" s="8"/>
      <c r="R51" s="8"/>
      <c r="S51" s="85"/>
      <c r="T51" s="43"/>
      <c r="U51" s="1"/>
    </row>
    <row r="52" spans="1:21" x14ac:dyDescent="0.2">
      <c r="A52" s="7"/>
      <c r="B52" s="8"/>
      <c r="C52" s="8"/>
      <c r="D52" s="8"/>
      <c r="E52" s="85"/>
      <c r="F52" s="43"/>
      <c r="G52" s="1"/>
      <c r="H52" s="7"/>
      <c r="I52" s="8"/>
      <c r="J52" s="8"/>
      <c r="K52" s="8"/>
      <c r="L52" s="85"/>
      <c r="M52" s="43"/>
      <c r="N52" s="1"/>
      <c r="O52" s="7"/>
      <c r="P52" s="8"/>
      <c r="Q52" s="8"/>
      <c r="R52" s="8"/>
      <c r="S52" s="85"/>
      <c r="T52" s="43"/>
      <c r="U52" s="1"/>
    </row>
    <row r="53" spans="1:21" x14ac:dyDescent="0.2">
      <c r="A53" s="7"/>
      <c r="B53" s="8"/>
      <c r="C53" s="8"/>
      <c r="D53" s="8"/>
      <c r="E53" s="85"/>
      <c r="F53" s="43"/>
      <c r="G53" s="1"/>
      <c r="H53" s="7"/>
      <c r="I53" s="8"/>
      <c r="J53" s="8"/>
      <c r="K53" s="8"/>
      <c r="L53" s="85"/>
      <c r="M53" s="43"/>
      <c r="N53" s="1"/>
      <c r="O53" s="7"/>
      <c r="P53" s="8"/>
      <c r="Q53" s="8"/>
      <c r="R53" s="8"/>
      <c r="S53" s="85"/>
      <c r="T53" s="43"/>
      <c r="U53" s="1"/>
    </row>
    <row r="54" spans="1:21" ht="13.5" thickBot="1" x14ac:dyDescent="0.25">
      <c r="A54" s="7"/>
      <c r="B54" s="8"/>
      <c r="C54" s="8"/>
      <c r="D54" s="8"/>
      <c r="E54" s="85"/>
      <c r="F54" s="43"/>
      <c r="G54" s="1"/>
      <c r="H54" s="7"/>
      <c r="I54" s="8"/>
      <c r="J54" s="8"/>
      <c r="K54" s="8"/>
      <c r="L54" s="85"/>
      <c r="M54" s="43"/>
      <c r="N54" s="1"/>
      <c r="O54" s="7"/>
      <c r="P54" s="8"/>
      <c r="Q54" s="8"/>
      <c r="R54" s="8"/>
      <c r="S54" s="85"/>
      <c r="T54" s="43"/>
      <c r="U54" s="1"/>
    </row>
    <row r="55" spans="1:21" ht="13.5" thickBot="1" x14ac:dyDescent="0.25">
      <c r="A55" s="17" t="s">
        <v>46</v>
      </c>
      <c r="B55" s="15" t="s">
        <v>47</v>
      </c>
      <c r="C55" s="15"/>
      <c r="D55" s="15"/>
      <c r="E55" s="15"/>
      <c r="F55" s="53" t="s">
        <v>114</v>
      </c>
      <c r="G55" s="16" t="s">
        <v>70</v>
      </c>
      <c r="H55" s="17" t="s">
        <v>46</v>
      </c>
      <c r="I55" s="15" t="s">
        <v>47</v>
      </c>
      <c r="J55" s="15"/>
      <c r="K55" s="15"/>
      <c r="L55" s="15"/>
      <c r="M55" s="53" t="s">
        <v>118</v>
      </c>
      <c r="N55" s="16" t="s">
        <v>70</v>
      </c>
      <c r="O55" s="17" t="s">
        <v>46</v>
      </c>
      <c r="P55" s="15" t="s">
        <v>47</v>
      </c>
      <c r="Q55" s="15"/>
      <c r="R55" s="15"/>
      <c r="S55" s="15"/>
      <c r="T55" s="53" t="s">
        <v>122</v>
      </c>
      <c r="U55" s="16" t="s">
        <v>70</v>
      </c>
    </row>
    <row r="56" spans="1:21" x14ac:dyDescent="0.2">
      <c r="A56" s="3" t="s">
        <v>18</v>
      </c>
      <c r="B56" s="4" t="s">
        <v>19</v>
      </c>
      <c r="C56" s="4" t="s">
        <v>21</v>
      </c>
      <c r="D56" s="4" t="s">
        <v>20</v>
      </c>
      <c r="E56" s="5" t="s">
        <v>43</v>
      </c>
      <c r="F56" s="5" t="s">
        <v>22</v>
      </c>
      <c r="G56" s="6" t="s">
        <v>30</v>
      </c>
      <c r="H56" s="3" t="s">
        <v>18</v>
      </c>
      <c r="I56" s="4" t="s">
        <v>19</v>
      </c>
      <c r="J56" s="4" t="s">
        <v>21</v>
      </c>
      <c r="K56" s="4" t="s">
        <v>20</v>
      </c>
      <c r="L56" s="5" t="s">
        <v>43</v>
      </c>
      <c r="M56" s="5" t="s">
        <v>22</v>
      </c>
      <c r="N56" s="6" t="s">
        <v>30</v>
      </c>
      <c r="O56" s="3" t="s">
        <v>18</v>
      </c>
      <c r="P56" s="4" t="s">
        <v>19</v>
      </c>
      <c r="Q56" s="4" t="s">
        <v>21</v>
      </c>
      <c r="R56" s="4" t="s">
        <v>20</v>
      </c>
      <c r="S56" s="5" t="s">
        <v>43</v>
      </c>
      <c r="T56" s="5" t="s">
        <v>22</v>
      </c>
      <c r="U56" s="6" t="s">
        <v>30</v>
      </c>
    </row>
    <row r="57" spans="1:21" x14ac:dyDescent="0.2">
      <c r="A57" s="7">
        <v>44592</v>
      </c>
      <c r="B57" s="97"/>
      <c r="C57" s="98"/>
      <c r="D57" s="98"/>
      <c r="E57" s="99"/>
      <c r="F57" s="211"/>
      <c r="G57" s="206"/>
      <c r="H57" s="7">
        <v>44712</v>
      </c>
      <c r="I57" s="222">
        <v>0.35416666666666669</v>
      </c>
      <c r="J57" s="222">
        <v>2.0833333333333332E-2</v>
      </c>
      <c r="K57" s="222">
        <v>0.66666666666666663</v>
      </c>
      <c r="L57" s="116">
        <f t="shared" ref="L57:L62" si="14">SUM(K57-I57-J57)</f>
        <v>0.29166666666666663</v>
      </c>
      <c r="M57" s="207">
        <v>0</v>
      </c>
      <c r="N57" s="1"/>
      <c r="O57" s="7">
        <v>44834</v>
      </c>
      <c r="P57" s="302"/>
      <c r="Q57" s="302"/>
      <c r="R57" s="302"/>
      <c r="S57" s="116">
        <v>0</v>
      </c>
      <c r="T57" s="207">
        <v>0</v>
      </c>
      <c r="U57" s="1"/>
    </row>
    <row r="58" spans="1:21" x14ac:dyDescent="0.2">
      <c r="A58" s="7">
        <v>44593</v>
      </c>
      <c r="B58" s="322">
        <v>0.25</v>
      </c>
      <c r="C58" s="323"/>
      <c r="D58" s="324">
        <v>0.54166666666666663</v>
      </c>
      <c r="E58" s="116">
        <f t="shared" ref="E58:E62" si="15">SUM(D58-B58-C58)</f>
        <v>0.29166666666666663</v>
      </c>
      <c r="F58" s="207">
        <v>0</v>
      </c>
      <c r="G58" s="1"/>
      <c r="H58" s="7">
        <v>44713</v>
      </c>
      <c r="I58" s="222">
        <v>0.35416666666666669</v>
      </c>
      <c r="J58" s="222">
        <v>2.0833333333333332E-2</v>
      </c>
      <c r="K58" s="222">
        <v>0.66666666666666663</v>
      </c>
      <c r="L58" s="116">
        <f t="shared" si="14"/>
        <v>0.29166666666666663</v>
      </c>
      <c r="M58" s="207">
        <v>0</v>
      </c>
      <c r="N58" s="1"/>
      <c r="O58" s="7">
        <v>44835</v>
      </c>
      <c r="P58" s="302"/>
      <c r="Q58" s="302"/>
      <c r="R58" s="302"/>
      <c r="S58" s="116">
        <v>0</v>
      </c>
      <c r="T58" s="207">
        <v>0</v>
      </c>
      <c r="U58" s="1"/>
    </row>
    <row r="59" spans="1:21" x14ac:dyDescent="0.2">
      <c r="A59" s="7">
        <v>44594</v>
      </c>
      <c r="B59" s="322">
        <v>0.25</v>
      </c>
      <c r="C59" s="323"/>
      <c r="D59" s="324">
        <v>0.54166666666666663</v>
      </c>
      <c r="E59" s="116">
        <f t="shared" si="15"/>
        <v>0.29166666666666663</v>
      </c>
      <c r="F59" s="207">
        <v>0</v>
      </c>
      <c r="G59" s="1"/>
      <c r="H59" s="7">
        <v>44714</v>
      </c>
      <c r="I59" s="222">
        <v>0.35416666666666669</v>
      </c>
      <c r="J59" s="222">
        <v>2.0833333333333332E-2</v>
      </c>
      <c r="K59" s="222">
        <v>0.66666666666666663</v>
      </c>
      <c r="L59" s="116">
        <f t="shared" si="14"/>
        <v>0.29166666666666663</v>
      </c>
      <c r="M59" s="207">
        <v>0</v>
      </c>
      <c r="N59" s="1"/>
      <c r="O59" s="7">
        <v>44836</v>
      </c>
      <c r="P59" s="45"/>
      <c r="Q59" s="45"/>
      <c r="R59" s="45"/>
      <c r="S59" s="85"/>
      <c r="T59" s="18"/>
      <c r="U59" s="103"/>
    </row>
    <row r="60" spans="1:21" x14ac:dyDescent="0.2">
      <c r="A60" s="7">
        <v>44595</v>
      </c>
      <c r="B60" s="322">
        <v>0.25</v>
      </c>
      <c r="C60" s="323"/>
      <c r="D60" s="324">
        <v>0.54166666666666663</v>
      </c>
      <c r="E60" s="116">
        <f t="shared" si="15"/>
        <v>0.29166666666666663</v>
      </c>
      <c r="F60" s="207">
        <v>0</v>
      </c>
      <c r="G60" s="1"/>
      <c r="H60" s="7">
        <v>44715</v>
      </c>
      <c r="I60" s="222">
        <v>0.35416666666666669</v>
      </c>
      <c r="J60" s="222">
        <v>2.0833333333333332E-2</v>
      </c>
      <c r="K60" s="222">
        <v>0.625</v>
      </c>
      <c r="L60" s="116">
        <f t="shared" si="14"/>
        <v>0.24999999999999997</v>
      </c>
      <c r="M60" s="254">
        <v>4.1666666666666664E-2</v>
      </c>
      <c r="N60" s="1" t="s">
        <v>781</v>
      </c>
      <c r="O60" s="59">
        <v>44837</v>
      </c>
      <c r="P60" s="97"/>
      <c r="Q60" s="98"/>
      <c r="R60" s="98"/>
      <c r="S60" s="99">
        <f>SUM(S30:S59)</f>
        <v>0</v>
      </c>
      <c r="T60" s="211">
        <v>0</v>
      </c>
      <c r="U60" s="206"/>
    </row>
    <row r="61" spans="1:21" x14ac:dyDescent="0.2">
      <c r="A61" s="7">
        <v>44596</v>
      </c>
      <c r="B61" s="322">
        <v>0.25</v>
      </c>
      <c r="C61" s="323"/>
      <c r="D61" s="324">
        <v>0.54166666666666663</v>
      </c>
      <c r="E61" s="116">
        <f t="shared" si="15"/>
        <v>0.29166666666666663</v>
      </c>
      <c r="F61" s="207">
        <v>0</v>
      </c>
      <c r="G61" s="1"/>
      <c r="H61" s="7">
        <v>44716</v>
      </c>
      <c r="I61" s="222">
        <v>0.35416666666666669</v>
      </c>
      <c r="J61" s="222">
        <v>2.0833333333333332E-2</v>
      </c>
      <c r="K61" s="222">
        <v>0.66666666666666663</v>
      </c>
      <c r="L61" s="116">
        <f t="shared" si="14"/>
        <v>0.29166666666666663</v>
      </c>
      <c r="M61" s="207">
        <v>0</v>
      </c>
      <c r="N61" s="1"/>
      <c r="O61" s="7">
        <v>44838</v>
      </c>
      <c r="P61" s="302"/>
      <c r="Q61" s="302"/>
      <c r="R61" s="302"/>
      <c r="S61" s="116">
        <v>0</v>
      </c>
      <c r="T61" s="207">
        <v>0</v>
      </c>
      <c r="U61" s="1"/>
    </row>
    <row r="62" spans="1:21" x14ac:dyDescent="0.2">
      <c r="A62" s="7">
        <v>44597</v>
      </c>
      <c r="B62" s="322">
        <v>0.25</v>
      </c>
      <c r="C62" s="323"/>
      <c r="D62" s="324">
        <v>0.54166666666666663</v>
      </c>
      <c r="E62" s="116">
        <f t="shared" si="15"/>
        <v>0.29166666666666663</v>
      </c>
      <c r="F62" s="207">
        <v>0</v>
      </c>
      <c r="G62" s="1"/>
      <c r="H62" s="7">
        <v>44717</v>
      </c>
      <c r="I62" s="45"/>
      <c r="J62" s="45"/>
      <c r="K62" s="45"/>
      <c r="L62" s="116">
        <f t="shared" si="14"/>
        <v>0</v>
      </c>
      <c r="M62" s="18"/>
      <c r="N62" s="103"/>
      <c r="O62" s="7">
        <v>44839</v>
      </c>
      <c r="P62" s="302"/>
      <c r="Q62" s="302"/>
      <c r="R62" s="302"/>
      <c r="S62" s="116">
        <f t="shared" ref="S62:S63" si="16">SUM(R62-P62-Q62)</f>
        <v>0</v>
      </c>
      <c r="T62" s="207">
        <v>0</v>
      </c>
      <c r="U62" s="1"/>
    </row>
    <row r="63" spans="1:21" x14ac:dyDescent="0.2">
      <c r="A63" s="7">
        <v>44598</v>
      </c>
      <c r="B63" s="45"/>
      <c r="C63" s="45"/>
      <c r="D63" s="45"/>
      <c r="E63" s="85"/>
      <c r="F63" s="18"/>
      <c r="G63" s="103"/>
      <c r="H63" s="7">
        <v>44718</v>
      </c>
      <c r="I63" s="97"/>
      <c r="J63" s="98"/>
      <c r="K63" s="98"/>
      <c r="L63" s="99">
        <f>SUM(L57:L62)</f>
        <v>1.4166666666666665</v>
      </c>
      <c r="M63" s="211">
        <v>0</v>
      </c>
      <c r="N63" s="206"/>
      <c r="O63" s="7">
        <v>44840</v>
      </c>
      <c r="P63" s="302"/>
      <c r="Q63" s="302"/>
      <c r="R63" s="302"/>
      <c r="S63" s="116">
        <f t="shared" si="16"/>
        <v>0</v>
      </c>
      <c r="T63" s="207">
        <v>0</v>
      </c>
      <c r="U63" s="1"/>
    </row>
    <row r="64" spans="1:21" x14ac:dyDescent="0.2">
      <c r="A64" s="7">
        <v>44599</v>
      </c>
      <c r="B64" s="97"/>
      <c r="C64" s="98"/>
      <c r="D64" s="98"/>
      <c r="E64" s="99">
        <f>SUM(E58:E63)</f>
        <v>1.458333333333333</v>
      </c>
      <c r="F64" s="211">
        <v>0</v>
      </c>
      <c r="G64" s="206"/>
      <c r="H64" s="7">
        <v>44719</v>
      </c>
      <c r="I64" s="242">
        <v>0.20833333333333334</v>
      </c>
      <c r="J64" s="190"/>
      <c r="K64" s="243">
        <v>0.5</v>
      </c>
      <c r="L64" s="116">
        <f t="shared" ref="L64:L69" si="17">SUM(K64-I64-J64)</f>
        <v>0.29166666666666663</v>
      </c>
      <c r="M64" s="207">
        <v>0</v>
      </c>
      <c r="N64" s="1"/>
      <c r="O64" s="7">
        <v>44841</v>
      </c>
      <c r="P64" s="302"/>
      <c r="Q64" s="302"/>
      <c r="R64" s="302"/>
      <c r="S64" s="116">
        <v>0</v>
      </c>
      <c r="T64" s="207">
        <v>0</v>
      </c>
      <c r="U64" s="1"/>
    </row>
    <row r="65" spans="1:21" x14ac:dyDescent="0.2">
      <c r="A65" s="7">
        <v>44600</v>
      </c>
      <c r="B65" s="234">
        <v>0.41666666666666669</v>
      </c>
      <c r="C65" s="235"/>
      <c r="D65" s="236">
        <v>0.70833333333333337</v>
      </c>
      <c r="E65" s="116">
        <f t="shared" ref="E65" si="18">SUM(D65-B65-C65)</f>
        <v>0.29166666666666669</v>
      </c>
      <c r="F65" s="207">
        <v>0</v>
      </c>
      <c r="G65" s="1"/>
      <c r="H65" s="7">
        <v>44720</v>
      </c>
      <c r="I65" s="242">
        <v>0.20833333333333334</v>
      </c>
      <c r="J65" s="190"/>
      <c r="K65" s="243">
        <v>0.5</v>
      </c>
      <c r="L65" s="116">
        <f t="shared" si="17"/>
        <v>0.29166666666666663</v>
      </c>
      <c r="M65" s="207">
        <v>0</v>
      </c>
      <c r="N65" s="1"/>
      <c r="O65" s="7">
        <v>44842</v>
      </c>
      <c r="P65" s="302"/>
      <c r="Q65" s="302"/>
      <c r="R65" s="302"/>
      <c r="S65" s="116">
        <v>0</v>
      </c>
      <c r="T65" s="207">
        <v>0</v>
      </c>
      <c r="U65" s="1"/>
    </row>
    <row r="66" spans="1:21" x14ac:dyDescent="0.2">
      <c r="A66" s="7">
        <v>44601</v>
      </c>
      <c r="B66" s="234">
        <v>0.41666666666666669</v>
      </c>
      <c r="C66" s="235"/>
      <c r="D66" s="236">
        <v>0.70833333333333337</v>
      </c>
      <c r="E66" s="116">
        <f t="shared" ref="E66:E69" si="19">SUM(D66-B66-C66)</f>
        <v>0.29166666666666669</v>
      </c>
      <c r="F66" s="207">
        <v>0</v>
      </c>
      <c r="G66" s="1"/>
      <c r="H66" s="7">
        <v>44721</v>
      </c>
      <c r="I66" s="242">
        <v>0.20833333333333334</v>
      </c>
      <c r="J66" s="190"/>
      <c r="K66" s="243">
        <v>0.5</v>
      </c>
      <c r="L66" s="116">
        <f t="shared" si="17"/>
        <v>0.29166666666666663</v>
      </c>
      <c r="M66" s="207">
        <v>0</v>
      </c>
      <c r="N66" s="1"/>
      <c r="O66" s="7">
        <v>44843</v>
      </c>
      <c r="P66" s="45"/>
      <c r="Q66" s="45"/>
      <c r="R66" s="45"/>
      <c r="S66" s="85"/>
      <c r="T66" s="18"/>
      <c r="U66" s="103"/>
    </row>
    <row r="67" spans="1:21" x14ac:dyDescent="0.2">
      <c r="A67" s="7">
        <v>44602</v>
      </c>
      <c r="B67" s="234">
        <v>0.41666666666666669</v>
      </c>
      <c r="C67" s="235"/>
      <c r="D67" s="236">
        <v>0.70833333333333337</v>
      </c>
      <c r="E67" s="116">
        <f t="shared" si="19"/>
        <v>0.29166666666666669</v>
      </c>
      <c r="F67" s="207">
        <v>0</v>
      </c>
      <c r="G67" s="1"/>
      <c r="H67" s="7">
        <v>44722</v>
      </c>
      <c r="I67" s="242">
        <v>0.20833333333333334</v>
      </c>
      <c r="J67" s="190"/>
      <c r="K67" s="243">
        <v>0.5</v>
      </c>
      <c r="L67" s="116">
        <f t="shared" si="17"/>
        <v>0.29166666666666663</v>
      </c>
      <c r="M67" s="207">
        <v>0</v>
      </c>
      <c r="N67" s="1"/>
      <c r="O67" s="59">
        <v>44844</v>
      </c>
      <c r="P67" s="97"/>
      <c r="Q67" s="98"/>
      <c r="R67" s="98"/>
      <c r="S67" s="99">
        <f>SUM(S61:S66)</f>
        <v>0</v>
      </c>
      <c r="T67" s="211">
        <v>0</v>
      </c>
      <c r="U67" s="206"/>
    </row>
    <row r="68" spans="1:21" x14ac:dyDescent="0.2">
      <c r="A68" s="7">
        <v>44603</v>
      </c>
      <c r="B68" s="234">
        <v>0.41666666666666669</v>
      </c>
      <c r="C68" s="235"/>
      <c r="D68" s="236">
        <v>0.70833333333333337</v>
      </c>
      <c r="E68" s="116">
        <f t="shared" si="19"/>
        <v>0.29166666666666669</v>
      </c>
      <c r="F68" s="207">
        <v>0</v>
      </c>
      <c r="G68" s="1"/>
      <c r="H68" s="7">
        <v>44723</v>
      </c>
      <c r="I68" s="242">
        <v>0.20833333333333334</v>
      </c>
      <c r="J68" s="190"/>
      <c r="K68" s="243">
        <v>0.5</v>
      </c>
      <c r="L68" s="116">
        <f t="shared" si="17"/>
        <v>0.29166666666666663</v>
      </c>
      <c r="M68" s="207">
        <v>0</v>
      </c>
      <c r="N68" s="1"/>
      <c r="O68" s="7">
        <v>44845</v>
      </c>
      <c r="P68" s="302"/>
      <c r="Q68" s="302"/>
      <c r="R68" s="302"/>
      <c r="S68" s="116">
        <v>0</v>
      </c>
      <c r="T68" s="207">
        <v>0</v>
      </c>
      <c r="U68" s="1"/>
    </row>
    <row r="69" spans="1:21" x14ac:dyDescent="0.2">
      <c r="A69" s="7">
        <v>44604</v>
      </c>
      <c r="B69" s="234">
        <v>0.41666666666666669</v>
      </c>
      <c r="C69" s="235"/>
      <c r="D69" s="236">
        <v>0.70833333333333337</v>
      </c>
      <c r="E69" s="116">
        <f t="shared" si="19"/>
        <v>0.29166666666666669</v>
      </c>
      <c r="F69" s="207">
        <v>0</v>
      </c>
      <c r="G69" s="1"/>
      <c r="H69" s="7">
        <v>44724</v>
      </c>
      <c r="I69" s="45"/>
      <c r="J69" s="45"/>
      <c r="K69" s="45"/>
      <c r="L69" s="116">
        <f t="shared" si="17"/>
        <v>0</v>
      </c>
      <c r="M69" s="18"/>
      <c r="N69" s="103"/>
      <c r="O69" s="7">
        <v>44846</v>
      </c>
      <c r="P69" s="302"/>
      <c r="Q69" s="302"/>
      <c r="R69" s="302"/>
      <c r="S69" s="116">
        <f t="shared" ref="S69:S70" si="20">SUM(R69-P69-Q69)</f>
        <v>0</v>
      </c>
      <c r="T69" s="207">
        <v>0</v>
      </c>
      <c r="U69" s="1"/>
    </row>
    <row r="70" spans="1:21" x14ac:dyDescent="0.2">
      <c r="A70" s="7">
        <v>44605</v>
      </c>
      <c r="B70" s="45"/>
      <c r="C70" s="45"/>
      <c r="D70" s="45"/>
      <c r="E70" s="85"/>
      <c r="F70" s="18"/>
      <c r="G70" s="103"/>
      <c r="H70" s="7">
        <v>44725</v>
      </c>
      <c r="I70" s="97"/>
      <c r="J70" s="98"/>
      <c r="K70" s="98"/>
      <c r="L70" s="99">
        <f>SUM(L64:L69)</f>
        <v>1.458333333333333</v>
      </c>
      <c r="M70" s="211">
        <v>0</v>
      </c>
      <c r="N70" s="206"/>
      <c r="O70" s="59">
        <v>44847</v>
      </c>
      <c r="P70" s="302"/>
      <c r="Q70" s="302"/>
      <c r="R70" s="302"/>
      <c r="S70" s="116">
        <f t="shared" si="20"/>
        <v>0</v>
      </c>
      <c r="T70" s="207">
        <v>0</v>
      </c>
      <c r="U70" s="1"/>
    </row>
    <row r="71" spans="1:21" x14ac:dyDescent="0.2">
      <c r="A71" s="59">
        <v>44606</v>
      </c>
      <c r="B71" s="97"/>
      <c r="C71" s="98"/>
      <c r="D71" s="98"/>
      <c r="E71" s="99">
        <f>SUM(E65:E70)</f>
        <v>1.4583333333333335</v>
      </c>
      <c r="F71" s="211">
        <v>0</v>
      </c>
      <c r="G71" s="206"/>
      <c r="H71" s="7">
        <v>44726</v>
      </c>
      <c r="I71" s="222">
        <v>0.35416666666666669</v>
      </c>
      <c r="J71" s="222">
        <v>2.0833333333333332E-2</v>
      </c>
      <c r="K71" s="222">
        <v>0.66666666666666663</v>
      </c>
      <c r="L71" s="116">
        <f t="shared" ref="L71:L76" si="21">SUM(K71-I71-J71)</f>
        <v>0.29166666666666663</v>
      </c>
      <c r="M71" s="207">
        <v>0</v>
      </c>
      <c r="N71" s="1"/>
      <c r="O71" s="7">
        <v>44848</v>
      </c>
      <c r="P71" s="302"/>
      <c r="Q71" s="302"/>
      <c r="R71" s="302"/>
      <c r="S71" s="116">
        <v>0</v>
      </c>
      <c r="T71" s="207">
        <v>0</v>
      </c>
      <c r="U71" s="1"/>
    </row>
    <row r="72" spans="1:21" x14ac:dyDescent="0.2">
      <c r="A72" s="7">
        <v>44607</v>
      </c>
      <c r="B72" s="242">
        <v>0.20833333333333334</v>
      </c>
      <c r="C72" s="190"/>
      <c r="D72" s="243">
        <v>0.5</v>
      </c>
      <c r="E72" s="116">
        <f t="shared" ref="E72" si="22">SUM(D72-B72-C72)</f>
        <v>0.29166666666666663</v>
      </c>
      <c r="F72" s="207">
        <v>0</v>
      </c>
      <c r="G72" s="320" t="s">
        <v>773</v>
      </c>
      <c r="H72" s="7">
        <v>44727</v>
      </c>
      <c r="I72" s="222">
        <v>0.35416666666666669</v>
      </c>
      <c r="J72" s="222">
        <v>2.0833333333333332E-2</v>
      </c>
      <c r="K72" s="222">
        <v>0.66666666666666663</v>
      </c>
      <c r="L72" s="116">
        <f t="shared" si="21"/>
        <v>0.29166666666666663</v>
      </c>
      <c r="M72" s="207">
        <v>0</v>
      </c>
      <c r="N72" s="1"/>
      <c r="O72" s="59">
        <v>44849</v>
      </c>
      <c r="P72" s="302"/>
      <c r="Q72" s="302"/>
      <c r="R72" s="302"/>
      <c r="S72" s="116">
        <v>0</v>
      </c>
      <c r="T72" s="207">
        <v>0</v>
      </c>
      <c r="U72" s="1"/>
    </row>
    <row r="73" spans="1:21" x14ac:dyDescent="0.2">
      <c r="A73" s="7">
        <v>44608</v>
      </c>
      <c r="B73" s="242">
        <v>0.20833333333333334</v>
      </c>
      <c r="C73" s="190"/>
      <c r="D73" s="243">
        <v>0.5</v>
      </c>
      <c r="E73" s="116">
        <f t="shared" ref="E73:E76" si="23">SUM(D73-B73-C73)</f>
        <v>0.29166666666666663</v>
      </c>
      <c r="F73" s="207">
        <v>0</v>
      </c>
      <c r="G73" s="320"/>
      <c r="H73" s="7">
        <v>44728</v>
      </c>
      <c r="I73" s="222">
        <v>0.35416666666666669</v>
      </c>
      <c r="J73" s="222">
        <v>2.0833333333333332E-2</v>
      </c>
      <c r="K73" s="222">
        <v>0.66666666666666663</v>
      </c>
      <c r="L73" s="116">
        <f t="shared" si="21"/>
        <v>0.29166666666666663</v>
      </c>
      <c r="M73" s="207">
        <v>0</v>
      </c>
      <c r="N73" s="1"/>
      <c r="O73" s="7">
        <v>44850</v>
      </c>
      <c r="P73" s="45"/>
      <c r="Q73" s="45"/>
      <c r="R73" s="45"/>
      <c r="S73" s="85"/>
      <c r="T73" s="18"/>
      <c r="U73" s="103"/>
    </row>
    <row r="74" spans="1:21" x14ac:dyDescent="0.2">
      <c r="A74" s="7">
        <v>44609</v>
      </c>
      <c r="B74" s="242">
        <v>0.20833333333333334</v>
      </c>
      <c r="C74" s="190"/>
      <c r="D74" s="243">
        <v>0.5</v>
      </c>
      <c r="E74" s="116">
        <f t="shared" si="23"/>
        <v>0.29166666666666663</v>
      </c>
      <c r="F74" s="207">
        <v>0</v>
      </c>
      <c r="G74" s="320"/>
      <c r="H74" s="7">
        <v>44729</v>
      </c>
      <c r="I74" s="222">
        <v>0.35416666666666669</v>
      </c>
      <c r="J74" s="222">
        <v>2.0833333333333332E-2</v>
      </c>
      <c r="K74" s="222">
        <v>0.66666666666666663</v>
      </c>
      <c r="L74" s="116">
        <f t="shared" si="21"/>
        <v>0.29166666666666663</v>
      </c>
      <c r="M74" s="207">
        <v>0</v>
      </c>
      <c r="N74" s="1"/>
      <c r="O74" s="59">
        <v>44851</v>
      </c>
      <c r="P74" s="97"/>
      <c r="Q74" s="98"/>
      <c r="R74" s="98"/>
      <c r="S74" s="99">
        <f>SUM(S68:S73)</f>
        <v>0</v>
      </c>
      <c r="T74" s="211">
        <v>0</v>
      </c>
      <c r="U74" s="206"/>
    </row>
    <row r="75" spans="1:21" x14ac:dyDescent="0.2">
      <c r="A75" s="7">
        <v>44610</v>
      </c>
      <c r="B75" s="242">
        <v>0.20833333333333334</v>
      </c>
      <c r="C75" s="190"/>
      <c r="D75" s="243">
        <v>0.5</v>
      </c>
      <c r="E75" s="116">
        <f t="shared" si="23"/>
        <v>0.29166666666666663</v>
      </c>
      <c r="F75" s="207">
        <v>0</v>
      </c>
      <c r="G75" s="320"/>
      <c r="H75" s="7">
        <v>44730</v>
      </c>
      <c r="I75" s="222">
        <v>0.35416666666666669</v>
      </c>
      <c r="J75" s="222">
        <v>2.0833333333333332E-2</v>
      </c>
      <c r="K75" s="222">
        <v>0.66666666666666663</v>
      </c>
      <c r="L75" s="116">
        <f t="shared" si="21"/>
        <v>0.29166666666666663</v>
      </c>
      <c r="M75" s="207">
        <v>0</v>
      </c>
      <c r="N75" s="1"/>
      <c r="O75" s="7">
        <v>44852</v>
      </c>
      <c r="P75" s="302"/>
      <c r="Q75" s="302"/>
      <c r="R75" s="302"/>
      <c r="S75" s="116">
        <v>0</v>
      </c>
      <c r="T75" s="207">
        <v>0</v>
      </c>
      <c r="U75" s="320" t="s">
        <v>773</v>
      </c>
    </row>
    <row r="76" spans="1:21" x14ac:dyDescent="0.2">
      <c r="A76" s="7">
        <v>44611</v>
      </c>
      <c r="B76" s="242">
        <v>0.20833333333333334</v>
      </c>
      <c r="C76" s="190"/>
      <c r="D76" s="243">
        <v>0.5</v>
      </c>
      <c r="E76" s="116">
        <f t="shared" si="23"/>
        <v>0.29166666666666663</v>
      </c>
      <c r="F76" s="207">
        <v>0</v>
      </c>
      <c r="G76" s="320"/>
      <c r="H76" s="7">
        <v>44731</v>
      </c>
      <c r="I76" s="45"/>
      <c r="J76" s="45"/>
      <c r="K76" s="45"/>
      <c r="L76" s="116">
        <f t="shared" si="21"/>
        <v>0</v>
      </c>
      <c r="M76" s="18"/>
      <c r="N76" s="103"/>
      <c r="O76" s="7">
        <v>44853</v>
      </c>
      <c r="P76" s="302"/>
      <c r="Q76" s="302"/>
      <c r="R76" s="302"/>
      <c r="S76" s="116">
        <f t="shared" ref="S76:S77" si="24">SUM(R76-P76-Q76)</f>
        <v>0</v>
      </c>
      <c r="T76" s="207">
        <v>0</v>
      </c>
      <c r="U76" s="320"/>
    </row>
    <row r="77" spans="1:21" x14ac:dyDescent="0.2">
      <c r="A77" s="7">
        <v>44612</v>
      </c>
      <c r="B77" s="45"/>
      <c r="C77" s="45"/>
      <c r="D77" s="45"/>
      <c r="E77" s="85"/>
      <c r="F77" s="18"/>
      <c r="G77" s="103"/>
      <c r="H77" s="7">
        <v>44732</v>
      </c>
      <c r="I77" s="97"/>
      <c r="J77" s="98"/>
      <c r="K77" s="98"/>
      <c r="L77" s="99">
        <f>SUM(L71:L76)</f>
        <v>1.458333333333333</v>
      </c>
      <c r="M77" s="211">
        <v>0</v>
      </c>
      <c r="N77" s="206"/>
      <c r="O77" s="59">
        <v>44854</v>
      </c>
      <c r="P77" s="302"/>
      <c r="Q77" s="302"/>
      <c r="R77" s="302"/>
      <c r="S77" s="116">
        <f t="shared" si="24"/>
        <v>0</v>
      </c>
      <c r="T77" s="207">
        <v>0</v>
      </c>
      <c r="U77" s="320"/>
    </row>
    <row r="78" spans="1:21" x14ac:dyDescent="0.2">
      <c r="A78" s="59">
        <v>44613</v>
      </c>
      <c r="B78" s="97"/>
      <c r="C78" s="98"/>
      <c r="D78" s="98"/>
      <c r="E78" s="99">
        <f>SUM(E72:E77)</f>
        <v>1.458333333333333</v>
      </c>
      <c r="F78" s="211">
        <v>0</v>
      </c>
      <c r="G78" s="206"/>
      <c r="H78" s="7">
        <v>44733</v>
      </c>
      <c r="I78" s="242">
        <v>0.20833333333333334</v>
      </c>
      <c r="J78" s="190"/>
      <c r="K78" s="243">
        <v>0.5</v>
      </c>
      <c r="L78" s="116">
        <f t="shared" ref="L78:L83" si="25">SUM(K78-I78-J78)</f>
        <v>0.29166666666666663</v>
      </c>
      <c r="M78" s="207">
        <v>0</v>
      </c>
      <c r="N78" s="1"/>
      <c r="O78" s="7">
        <v>44855</v>
      </c>
      <c r="P78" s="302"/>
      <c r="Q78" s="302"/>
      <c r="R78" s="302"/>
      <c r="S78" s="116">
        <v>0</v>
      </c>
      <c r="T78" s="207">
        <v>0</v>
      </c>
      <c r="U78" s="320"/>
    </row>
    <row r="79" spans="1:21" x14ac:dyDescent="0.2">
      <c r="A79" s="7">
        <v>44614</v>
      </c>
      <c r="B79" s="234">
        <v>0.41666666666666669</v>
      </c>
      <c r="C79" s="235"/>
      <c r="D79" s="236">
        <v>0.70833333333333337</v>
      </c>
      <c r="E79" s="116">
        <f t="shared" ref="E79" si="26">SUM(D79-B79-C79)</f>
        <v>0.29166666666666669</v>
      </c>
      <c r="F79" s="207">
        <v>0</v>
      </c>
      <c r="G79" s="320" t="s">
        <v>743</v>
      </c>
      <c r="H79" s="7">
        <v>44734</v>
      </c>
      <c r="I79" s="242">
        <v>0.20833333333333334</v>
      </c>
      <c r="J79" s="190"/>
      <c r="K79" s="243">
        <v>0.5</v>
      </c>
      <c r="L79" s="116">
        <f t="shared" si="25"/>
        <v>0.29166666666666663</v>
      </c>
      <c r="M79" s="207">
        <v>0</v>
      </c>
      <c r="N79" s="1" t="s">
        <v>782</v>
      </c>
      <c r="O79" s="59">
        <v>44856</v>
      </c>
      <c r="P79" s="302"/>
      <c r="Q79" s="302"/>
      <c r="R79" s="302"/>
      <c r="S79" s="116">
        <v>0</v>
      </c>
      <c r="T79" s="207">
        <v>0</v>
      </c>
      <c r="U79" s="320"/>
    </row>
    <row r="80" spans="1:21" x14ac:dyDescent="0.2">
      <c r="A80" s="7">
        <v>44615</v>
      </c>
      <c r="B80" s="234">
        <v>0.41666666666666669</v>
      </c>
      <c r="C80" s="235"/>
      <c r="D80" s="236">
        <v>0.70833333333333337</v>
      </c>
      <c r="E80" s="116">
        <f t="shared" ref="E80:E83" si="27">SUM(D80-B80-C80)</f>
        <v>0.29166666666666669</v>
      </c>
      <c r="F80" s="207">
        <v>0</v>
      </c>
      <c r="G80" s="320" t="s">
        <v>743</v>
      </c>
      <c r="H80" s="7">
        <v>44735</v>
      </c>
      <c r="I80" s="242">
        <v>0.20833333333333334</v>
      </c>
      <c r="J80" s="190"/>
      <c r="K80" s="243">
        <v>0.5</v>
      </c>
      <c r="L80" s="116">
        <f t="shared" si="25"/>
        <v>0.29166666666666663</v>
      </c>
      <c r="M80" s="207">
        <v>0</v>
      </c>
      <c r="N80" s="1"/>
      <c r="O80" s="7">
        <v>44857</v>
      </c>
      <c r="P80" s="45"/>
      <c r="Q80" s="45"/>
      <c r="R80" s="45"/>
      <c r="S80" s="85"/>
      <c r="T80" s="18"/>
      <c r="U80" s="103"/>
    </row>
    <row r="81" spans="1:21" x14ac:dyDescent="0.2">
      <c r="A81" s="7">
        <v>44616</v>
      </c>
      <c r="B81" s="234">
        <v>0.41666666666666669</v>
      </c>
      <c r="C81" s="235"/>
      <c r="D81" s="236">
        <v>0.70833333333333337</v>
      </c>
      <c r="E81" s="116">
        <f t="shared" si="27"/>
        <v>0.29166666666666669</v>
      </c>
      <c r="F81" s="207">
        <v>0</v>
      </c>
      <c r="G81" s="320" t="s">
        <v>743</v>
      </c>
      <c r="H81" s="7">
        <v>44736</v>
      </c>
      <c r="I81" s="242">
        <v>0.20833333333333334</v>
      </c>
      <c r="J81" s="190"/>
      <c r="K81" s="243">
        <v>0.5</v>
      </c>
      <c r="L81" s="116">
        <f t="shared" si="25"/>
        <v>0.29166666666666663</v>
      </c>
      <c r="M81" s="207">
        <v>0</v>
      </c>
      <c r="N81" s="1"/>
      <c r="O81" s="59">
        <v>44858</v>
      </c>
      <c r="P81" s="97"/>
      <c r="Q81" s="98"/>
      <c r="R81" s="98"/>
      <c r="S81" s="99">
        <f>SUM(S75:S80)</f>
        <v>0</v>
      </c>
      <c r="T81" s="211">
        <v>0</v>
      </c>
      <c r="U81" s="206"/>
    </row>
    <row r="82" spans="1:21" x14ac:dyDescent="0.2">
      <c r="A82" s="7">
        <v>44617</v>
      </c>
      <c r="B82" s="234">
        <v>0.41666666666666669</v>
      </c>
      <c r="C82" s="235"/>
      <c r="D82" s="236">
        <v>0.70833333333333337</v>
      </c>
      <c r="E82" s="116">
        <f t="shared" si="27"/>
        <v>0.29166666666666669</v>
      </c>
      <c r="F82" s="207">
        <v>0</v>
      </c>
      <c r="G82" s="320" t="s">
        <v>743</v>
      </c>
      <c r="H82" s="7">
        <v>44737</v>
      </c>
      <c r="I82" s="242">
        <v>0.20833333333333334</v>
      </c>
      <c r="J82" s="190"/>
      <c r="K82" s="243">
        <v>0.5</v>
      </c>
      <c r="L82" s="116">
        <f t="shared" si="25"/>
        <v>0.29166666666666663</v>
      </c>
      <c r="M82" s="207">
        <v>0</v>
      </c>
      <c r="N82" s="1"/>
      <c r="O82" s="7">
        <v>44859</v>
      </c>
      <c r="P82" s="302"/>
      <c r="Q82" s="302"/>
      <c r="R82" s="302"/>
      <c r="S82" s="116">
        <v>0</v>
      </c>
      <c r="T82" s="207">
        <v>0</v>
      </c>
      <c r="U82" s="320"/>
    </row>
    <row r="83" spans="1:21" x14ac:dyDescent="0.2">
      <c r="A83" s="7">
        <v>44618</v>
      </c>
      <c r="B83" s="234">
        <v>0.41666666666666669</v>
      </c>
      <c r="C83" s="235"/>
      <c r="D83" s="236">
        <v>0.70833333333333337</v>
      </c>
      <c r="E83" s="116">
        <f t="shared" si="27"/>
        <v>0.29166666666666669</v>
      </c>
      <c r="F83" s="207">
        <v>0</v>
      </c>
      <c r="G83" s="320" t="s">
        <v>743</v>
      </c>
      <c r="H83" s="7">
        <v>44738</v>
      </c>
      <c r="I83" s="45"/>
      <c r="J83" s="45"/>
      <c r="K83" s="45"/>
      <c r="L83" s="116">
        <f t="shared" si="25"/>
        <v>0</v>
      </c>
      <c r="M83" s="18"/>
      <c r="N83" s="103"/>
      <c r="O83" s="7">
        <v>44860</v>
      </c>
      <c r="P83" s="302"/>
      <c r="Q83" s="302"/>
      <c r="R83" s="302"/>
      <c r="S83" s="116">
        <f t="shared" ref="S83:S84" si="28">SUM(R83-P83-Q83)</f>
        <v>0</v>
      </c>
      <c r="T83" s="207">
        <v>0</v>
      </c>
      <c r="U83" s="320"/>
    </row>
    <row r="84" spans="1:21" x14ac:dyDescent="0.2">
      <c r="A84" s="7">
        <v>44619</v>
      </c>
      <c r="B84" s="45"/>
      <c r="C84" s="45"/>
      <c r="D84" s="45"/>
      <c r="E84" s="85"/>
      <c r="F84" s="18"/>
      <c r="G84" s="103"/>
      <c r="H84" s="7">
        <v>44739</v>
      </c>
      <c r="I84" s="97"/>
      <c r="J84" s="98"/>
      <c r="K84" s="98"/>
      <c r="L84" s="99">
        <f>SUM(L78:L83)</f>
        <v>1.458333333333333</v>
      </c>
      <c r="M84" s="211">
        <v>0</v>
      </c>
      <c r="N84" s="206"/>
      <c r="O84" s="59">
        <v>44861</v>
      </c>
      <c r="P84" s="302"/>
      <c r="Q84" s="302"/>
      <c r="R84" s="302"/>
      <c r="S84" s="116">
        <f t="shared" si="28"/>
        <v>0</v>
      </c>
      <c r="T84" s="207">
        <v>0</v>
      </c>
      <c r="U84" s="320"/>
    </row>
    <row r="85" spans="1:21" x14ac:dyDescent="0.2">
      <c r="A85" s="7"/>
      <c r="B85" s="97"/>
      <c r="C85" s="98"/>
      <c r="D85" s="98"/>
      <c r="E85" s="99">
        <f>SUM(E79:E84)</f>
        <v>1.4583333333333335</v>
      </c>
      <c r="F85" s="211">
        <v>0</v>
      </c>
      <c r="G85" s="206"/>
      <c r="H85" s="7">
        <v>44740</v>
      </c>
      <c r="I85" s="302"/>
      <c r="J85" s="302"/>
      <c r="K85" s="302"/>
      <c r="L85" s="116">
        <f t="shared" ref="L85:L86" si="29">SUM(K85-I85-J85)</f>
        <v>0</v>
      </c>
      <c r="M85" s="207">
        <v>0</v>
      </c>
      <c r="N85" s="1"/>
      <c r="O85" s="7">
        <v>44862</v>
      </c>
      <c r="P85" s="302"/>
      <c r="Q85" s="302"/>
      <c r="R85" s="302"/>
      <c r="S85" s="116">
        <v>0</v>
      </c>
      <c r="T85" s="207">
        <v>0</v>
      </c>
      <c r="U85" s="320"/>
    </row>
    <row r="86" spans="1:21" x14ac:dyDescent="0.2">
      <c r="A86" s="7"/>
      <c r="B86" s="8"/>
      <c r="C86" s="8"/>
      <c r="D86" s="8"/>
      <c r="E86" s="85"/>
      <c r="F86" s="43"/>
      <c r="G86" s="1"/>
      <c r="H86" s="7">
        <v>44741</v>
      </c>
      <c r="I86" s="302"/>
      <c r="J86" s="302"/>
      <c r="K86" s="302"/>
      <c r="L86" s="116">
        <f t="shared" si="29"/>
        <v>0</v>
      </c>
      <c r="M86" s="207">
        <v>0</v>
      </c>
      <c r="N86" s="1"/>
      <c r="O86" s="59">
        <v>44863</v>
      </c>
      <c r="P86" s="302"/>
      <c r="Q86" s="302"/>
      <c r="R86" s="302"/>
      <c r="S86" s="116">
        <v>0</v>
      </c>
      <c r="T86" s="207">
        <v>0</v>
      </c>
      <c r="U86" s="320"/>
    </row>
    <row r="87" spans="1:21" x14ac:dyDescent="0.2">
      <c r="A87" s="7"/>
      <c r="B87" s="8"/>
      <c r="C87" s="8"/>
      <c r="D87" s="8"/>
      <c r="E87" s="85"/>
      <c r="F87" s="43"/>
      <c r="G87" s="1"/>
      <c r="H87" s="7"/>
      <c r="I87" s="8"/>
      <c r="J87" s="8"/>
      <c r="K87" s="8"/>
      <c r="L87" s="85"/>
      <c r="M87" s="43"/>
      <c r="N87" s="1"/>
      <c r="O87" s="7">
        <v>44864</v>
      </c>
      <c r="P87" s="45"/>
      <c r="Q87" s="45"/>
      <c r="R87" s="45"/>
      <c r="S87" s="85"/>
      <c r="T87" s="18"/>
      <c r="U87" s="103"/>
    </row>
    <row r="88" spans="1:21" x14ac:dyDescent="0.2">
      <c r="A88" s="7"/>
      <c r="B88" s="8"/>
      <c r="C88" s="8"/>
      <c r="D88" s="8"/>
      <c r="E88" s="85"/>
      <c r="F88" s="43"/>
      <c r="G88" s="1"/>
      <c r="H88" s="7"/>
      <c r="I88" s="8"/>
      <c r="J88" s="8"/>
      <c r="K88" s="8"/>
      <c r="L88" s="85"/>
      <c r="M88" s="43"/>
      <c r="N88" s="1"/>
      <c r="O88" s="7"/>
      <c r="P88" s="97"/>
      <c r="Q88" s="98"/>
      <c r="R88" s="98"/>
      <c r="S88" s="99">
        <f>SUM(S82:S87)</f>
        <v>0</v>
      </c>
      <c r="T88" s="211">
        <v>0</v>
      </c>
      <c r="U88" s="206"/>
    </row>
    <row r="89" spans="1:21" x14ac:dyDescent="0.2">
      <c r="A89" s="7"/>
      <c r="B89" s="8"/>
      <c r="C89" s="8"/>
      <c r="D89" s="8"/>
      <c r="E89" s="85"/>
      <c r="F89" s="43"/>
      <c r="G89" s="1"/>
      <c r="H89" s="7"/>
      <c r="I89" s="8"/>
      <c r="J89" s="8"/>
      <c r="K89" s="8"/>
      <c r="L89" s="85"/>
      <c r="M89" s="43"/>
      <c r="N89" s="1"/>
      <c r="O89" s="7"/>
      <c r="P89" s="8"/>
      <c r="Q89" s="8"/>
      <c r="R89" s="8"/>
      <c r="S89" s="85"/>
      <c r="T89" s="43"/>
      <c r="U89" s="1"/>
    </row>
    <row r="90" spans="1:21" x14ac:dyDescent="0.2">
      <c r="A90" s="7"/>
      <c r="B90" s="8"/>
      <c r="C90" s="8"/>
      <c r="D90" s="8"/>
      <c r="E90" s="85"/>
      <c r="F90" s="43"/>
      <c r="G90" s="1"/>
      <c r="H90" s="7"/>
      <c r="I90" s="8"/>
      <c r="J90" s="8"/>
      <c r="K90" s="8"/>
      <c r="L90" s="85"/>
      <c r="M90" s="43"/>
      <c r="N90" s="1"/>
      <c r="O90" s="7"/>
      <c r="P90" s="8"/>
      <c r="Q90" s="8"/>
      <c r="R90" s="8"/>
      <c r="S90" s="85"/>
      <c r="T90" s="43"/>
      <c r="U90" s="1"/>
    </row>
    <row r="91" spans="1:21" x14ac:dyDescent="0.2">
      <c r="A91" s="7"/>
      <c r="B91" s="8"/>
      <c r="C91" s="8"/>
      <c r="D91" s="8"/>
      <c r="E91" s="85"/>
      <c r="F91" s="43"/>
      <c r="G91" s="1"/>
      <c r="H91" s="7"/>
      <c r="I91" s="8"/>
      <c r="J91" s="8"/>
      <c r="K91" s="8"/>
      <c r="L91" s="85"/>
      <c r="M91" s="43"/>
      <c r="N91" s="1"/>
      <c r="O91" s="7"/>
      <c r="P91" s="8"/>
      <c r="Q91" s="8"/>
      <c r="R91" s="8"/>
      <c r="S91" s="85"/>
      <c r="T91" s="43"/>
      <c r="U91" s="1"/>
    </row>
    <row r="92" spans="1:21" x14ac:dyDescent="0.2">
      <c r="A92" s="7"/>
      <c r="B92" s="8"/>
      <c r="C92" s="8"/>
      <c r="D92" s="8"/>
      <c r="E92" s="85"/>
      <c r="F92" s="43"/>
      <c r="G92" s="1"/>
      <c r="H92" s="7"/>
      <c r="I92" s="8"/>
      <c r="J92" s="8"/>
      <c r="K92" s="8"/>
      <c r="L92" s="85"/>
      <c r="M92" s="43"/>
      <c r="N92" s="1"/>
      <c r="O92" s="7"/>
      <c r="P92" s="8"/>
      <c r="Q92" s="8"/>
      <c r="R92" s="8"/>
      <c r="S92" s="85"/>
      <c r="T92" s="43"/>
      <c r="U92" s="1"/>
    </row>
    <row r="93" spans="1:21" x14ac:dyDescent="0.2">
      <c r="A93" s="7"/>
      <c r="B93" s="8"/>
      <c r="C93" s="8"/>
      <c r="D93" s="8"/>
      <c r="E93" s="85"/>
      <c r="F93" s="43"/>
      <c r="G93" s="1"/>
      <c r="H93" s="7"/>
      <c r="I93" s="8"/>
      <c r="J93" s="8"/>
      <c r="K93" s="8"/>
      <c r="L93" s="85"/>
      <c r="M93" s="43"/>
      <c r="N93" s="1"/>
      <c r="O93" s="7"/>
      <c r="P93" s="8"/>
      <c r="Q93" s="8"/>
      <c r="R93" s="8"/>
      <c r="S93" s="85"/>
      <c r="T93" s="43"/>
      <c r="U93" s="1"/>
    </row>
    <row r="94" spans="1:21" x14ac:dyDescent="0.2">
      <c r="A94" s="7"/>
      <c r="B94" s="8"/>
      <c r="C94" s="8"/>
      <c r="D94" s="8"/>
      <c r="E94" s="85"/>
      <c r="F94" s="43"/>
      <c r="G94" s="1"/>
      <c r="H94" s="7"/>
      <c r="I94" s="8"/>
      <c r="J94" s="8"/>
      <c r="K94" s="8"/>
      <c r="L94" s="85"/>
      <c r="M94" s="43"/>
      <c r="N94" s="1"/>
      <c r="O94" s="7"/>
      <c r="P94" s="8"/>
      <c r="Q94" s="8"/>
      <c r="R94" s="8"/>
      <c r="S94" s="85"/>
      <c r="T94" s="43"/>
      <c r="U94" s="1"/>
    </row>
    <row r="95" spans="1:21" x14ac:dyDescent="0.2">
      <c r="A95" s="7"/>
      <c r="B95" s="8"/>
      <c r="C95" s="8"/>
      <c r="D95" s="8"/>
      <c r="E95" s="85"/>
      <c r="F95" s="43"/>
      <c r="G95" s="1"/>
      <c r="H95" s="7"/>
      <c r="I95" s="8"/>
      <c r="J95" s="8"/>
      <c r="K95" s="8"/>
      <c r="L95" s="85"/>
      <c r="M95" s="43"/>
      <c r="N95" s="1"/>
      <c r="O95" s="7"/>
      <c r="P95" s="8"/>
      <c r="Q95" s="8"/>
      <c r="R95" s="8"/>
      <c r="S95" s="85"/>
      <c r="T95" s="43"/>
      <c r="U95" s="1"/>
    </row>
    <row r="96" spans="1:21" x14ac:dyDescent="0.2">
      <c r="A96" s="7"/>
      <c r="B96" s="8"/>
      <c r="C96" s="8"/>
      <c r="D96" s="8"/>
      <c r="E96" s="85"/>
      <c r="F96" s="43"/>
      <c r="G96" s="1"/>
      <c r="H96" s="7"/>
      <c r="I96" s="8"/>
      <c r="J96" s="8"/>
      <c r="K96" s="8"/>
      <c r="L96" s="85"/>
      <c r="M96" s="43"/>
      <c r="N96" s="1"/>
      <c r="O96" s="7"/>
      <c r="P96" s="8"/>
      <c r="Q96" s="8"/>
      <c r="R96" s="8"/>
      <c r="S96" s="85"/>
      <c r="T96" s="43"/>
      <c r="U96" s="1"/>
    </row>
    <row r="97" spans="1:21" x14ac:dyDescent="0.2">
      <c r="A97" s="7"/>
      <c r="B97" s="8"/>
      <c r="C97" s="8"/>
      <c r="D97" s="8"/>
      <c r="E97" s="85"/>
      <c r="F97" s="43"/>
      <c r="G97" s="1"/>
      <c r="H97" s="7"/>
      <c r="I97" s="8"/>
      <c r="J97" s="8"/>
      <c r="K97" s="8"/>
      <c r="L97" s="85"/>
      <c r="M97" s="43"/>
      <c r="N97" s="1"/>
      <c r="O97" s="7"/>
      <c r="P97" s="8"/>
      <c r="Q97" s="8"/>
      <c r="R97" s="8"/>
      <c r="S97" s="85"/>
      <c r="T97" s="43"/>
      <c r="U97" s="1"/>
    </row>
    <row r="98" spans="1:21" x14ac:dyDescent="0.2">
      <c r="A98" s="7"/>
      <c r="B98" s="8"/>
      <c r="C98" s="8"/>
      <c r="D98" s="8"/>
      <c r="E98" s="85"/>
      <c r="F98" s="43"/>
      <c r="G98" s="1"/>
      <c r="H98" s="7"/>
      <c r="I98" s="8"/>
      <c r="J98" s="8"/>
      <c r="K98" s="8"/>
      <c r="L98" s="85"/>
      <c r="M98" s="43"/>
      <c r="N98" s="1"/>
      <c r="O98" s="7"/>
      <c r="P98" s="8"/>
      <c r="Q98" s="8"/>
      <c r="R98" s="8"/>
      <c r="S98" s="85"/>
      <c r="T98" s="43"/>
      <c r="U98" s="1"/>
    </row>
    <row r="99" spans="1:21" x14ac:dyDescent="0.2">
      <c r="A99" s="7"/>
      <c r="B99" s="8"/>
      <c r="C99" s="8"/>
      <c r="D99" s="8"/>
      <c r="E99" s="85"/>
      <c r="F99" s="43"/>
      <c r="G99" s="1"/>
      <c r="H99" s="7"/>
      <c r="I99" s="8"/>
      <c r="J99" s="8"/>
      <c r="K99" s="8"/>
      <c r="L99" s="85"/>
      <c r="M99" s="43"/>
      <c r="N99" s="1"/>
      <c r="O99" s="7"/>
      <c r="P99" s="8"/>
      <c r="Q99" s="8"/>
      <c r="R99" s="8"/>
      <c r="S99" s="85"/>
      <c r="T99" s="43"/>
      <c r="U99" s="1"/>
    </row>
    <row r="100" spans="1:21" x14ac:dyDescent="0.2">
      <c r="A100" s="7"/>
      <c r="B100" s="8"/>
      <c r="C100" s="8"/>
      <c r="D100" s="8"/>
      <c r="E100" s="85"/>
      <c r="F100" s="43"/>
      <c r="G100" s="1"/>
      <c r="H100" s="7"/>
      <c r="I100" s="8"/>
      <c r="J100" s="8"/>
      <c r="K100" s="8"/>
      <c r="L100" s="85"/>
      <c r="M100" s="43"/>
      <c r="N100" s="1"/>
      <c r="O100" s="7"/>
      <c r="P100" s="8"/>
      <c r="Q100" s="8"/>
      <c r="R100" s="8"/>
      <c r="S100" s="85"/>
      <c r="T100" s="43"/>
      <c r="U100" s="1"/>
    </row>
    <row r="101" spans="1:21" x14ac:dyDescent="0.2">
      <c r="A101" s="7"/>
      <c r="B101" s="8"/>
      <c r="C101" s="8"/>
      <c r="D101" s="8"/>
      <c r="E101" s="85"/>
      <c r="F101" s="44"/>
      <c r="G101" s="29"/>
      <c r="H101" s="7"/>
      <c r="I101" s="8"/>
      <c r="J101" s="8"/>
      <c r="K101" s="8"/>
      <c r="L101" s="85"/>
      <c r="M101" s="44"/>
      <c r="N101" s="29"/>
      <c r="O101" s="7"/>
      <c r="P101" s="8"/>
      <c r="Q101" s="8"/>
      <c r="R101" s="8"/>
      <c r="S101" s="85"/>
      <c r="T101" s="44"/>
      <c r="U101" s="29"/>
    </row>
    <row r="102" spans="1:21" x14ac:dyDescent="0.2">
      <c r="A102" s="7"/>
      <c r="B102" s="8"/>
      <c r="C102" s="8"/>
      <c r="D102" s="8"/>
      <c r="E102" s="85"/>
      <c r="F102" s="43"/>
      <c r="G102" s="1"/>
      <c r="H102" s="7"/>
      <c r="I102" s="8"/>
      <c r="J102" s="8"/>
      <c r="K102" s="8"/>
      <c r="L102" s="85"/>
      <c r="M102" s="43"/>
      <c r="N102" s="1"/>
      <c r="O102" s="7"/>
      <c r="P102" s="8"/>
      <c r="Q102" s="8"/>
      <c r="R102" s="8"/>
      <c r="S102" s="85"/>
      <c r="T102" s="43"/>
      <c r="U102" s="1"/>
    </row>
    <row r="103" spans="1:21" x14ac:dyDescent="0.2">
      <c r="A103" s="7"/>
      <c r="B103" s="8"/>
      <c r="C103" s="8"/>
      <c r="D103" s="8"/>
      <c r="E103" s="85"/>
      <c r="F103" s="43"/>
      <c r="G103" s="1"/>
      <c r="H103" s="7"/>
      <c r="I103" s="8"/>
      <c r="J103" s="8"/>
      <c r="K103" s="8"/>
      <c r="L103" s="85"/>
      <c r="M103" s="43"/>
      <c r="N103" s="1"/>
      <c r="O103" s="7"/>
      <c r="P103" s="8"/>
      <c r="Q103" s="8"/>
      <c r="R103" s="8"/>
      <c r="S103" s="85"/>
      <c r="T103" s="43"/>
      <c r="U103" s="1"/>
    </row>
    <row r="104" spans="1:21" x14ac:dyDescent="0.2">
      <c r="A104" s="7"/>
      <c r="B104" s="8"/>
      <c r="C104" s="8"/>
      <c r="D104" s="8"/>
      <c r="E104" s="85"/>
      <c r="F104" s="43"/>
      <c r="G104" s="1"/>
      <c r="H104" s="7"/>
      <c r="I104" s="8"/>
      <c r="J104" s="8"/>
      <c r="K104" s="8"/>
      <c r="L104" s="85"/>
      <c r="M104" s="43"/>
      <c r="N104" s="1"/>
      <c r="O104" s="7"/>
      <c r="P104" s="8"/>
      <c r="Q104" s="8"/>
      <c r="R104" s="8"/>
      <c r="S104" s="85"/>
      <c r="T104" s="43"/>
      <c r="U104" s="1"/>
    </row>
    <row r="105" spans="1:21" x14ac:dyDescent="0.2">
      <c r="A105" s="7"/>
      <c r="B105" s="8"/>
      <c r="C105" s="8"/>
      <c r="D105" s="8"/>
      <c r="E105" s="85"/>
      <c r="F105" s="43"/>
      <c r="G105" s="1"/>
      <c r="H105" s="7"/>
      <c r="I105" s="8"/>
      <c r="J105" s="8"/>
      <c r="K105" s="8"/>
      <c r="L105" s="85"/>
      <c r="M105" s="43"/>
      <c r="N105" s="1"/>
      <c r="O105" s="7"/>
      <c r="P105" s="8"/>
      <c r="Q105" s="8"/>
      <c r="R105" s="8"/>
      <c r="S105" s="85"/>
      <c r="T105" s="43"/>
      <c r="U105" s="1"/>
    </row>
    <row r="106" spans="1:21" x14ac:dyDescent="0.2">
      <c r="A106" s="7"/>
      <c r="B106" s="8"/>
      <c r="C106" s="8"/>
      <c r="D106" s="8"/>
      <c r="E106" s="85"/>
      <c r="F106" s="43"/>
      <c r="G106" s="1"/>
      <c r="H106" s="7"/>
      <c r="I106" s="8"/>
      <c r="J106" s="8"/>
      <c r="K106" s="8"/>
      <c r="L106" s="85"/>
      <c r="M106" s="43"/>
      <c r="N106" s="1"/>
      <c r="O106" s="7"/>
      <c r="P106" s="8"/>
      <c r="Q106" s="8"/>
      <c r="R106" s="8"/>
      <c r="S106" s="85"/>
      <c r="T106" s="43"/>
      <c r="U106" s="1"/>
    </row>
    <row r="107" spans="1:21" x14ac:dyDescent="0.2">
      <c r="A107" s="7"/>
      <c r="B107" s="8"/>
      <c r="C107" s="8"/>
      <c r="D107" s="8"/>
      <c r="E107" s="85"/>
      <c r="F107" s="43"/>
      <c r="G107" s="1"/>
      <c r="H107" s="7"/>
      <c r="I107" s="8"/>
      <c r="J107" s="8"/>
      <c r="K107" s="8"/>
      <c r="L107" s="85"/>
      <c r="M107" s="43"/>
      <c r="N107" s="1"/>
      <c r="O107" s="7"/>
      <c r="P107" s="8"/>
      <c r="Q107" s="8"/>
      <c r="R107" s="8"/>
      <c r="S107" s="85"/>
      <c r="T107" s="43"/>
      <c r="U107" s="1"/>
    </row>
    <row r="108" spans="1:21" ht="13.5" thickBot="1" x14ac:dyDescent="0.25">
      <c r="A108" s="7"/>
      <c r="B108" s="8"/>
      <c r="C108" s="8"/>
      <c r="D108" s="8"/>
      <c r="E108" s="85"/>
      <c r="F108" s="43"/>
      <c r="G108" s="1"/>
      <c r="H108" s="7"/>
      <c r="I108" s="8"/>
      <c r="J108" s="8"/>
      <c r="K108" s="8"/>
      <c r="L108" s="85"/>
      <c r="M108" s="43"/>
      <c r="N108" s="1"/>
      <c r="O108" s="7"/>
      <c r="P108" s="8"/>
      <c r="Q108" s="8"/>
      <c r="R108" s="8"/>
      <c r="S108" s="85"/>
      <c r="T108" s="43"/>
      <c r="U108" s="1"/>
    </row>
    <row r="109" spans="1:21" ht="13.5" thickBot="1" x14ac:dyDescent="0.25">
      <c r="A109" s="17" t="s">
        <v>46</v>
      </c>
      <c r="B109" s="15" t="s">
        <v>47</v>
      </c>
      <c r="C109" s="15"/>
      <c r="D109" s="15"/>
      <c r="E109" s="15"/>
      <c r="F109" s="53" t="s">
        <v>115</v>
      </c>
      <c r="G109" s="16" t="s">
        <v>70</v>
      </c>
      <c r="H109" s="17" t="s">
        <v>46</v>
      </c>
      <c r="I109" s="15" t="s">
        <v>47</v>
      </c>
      <c r="J109" s="15"/>
      <c r="K109" s="15"/>
      <c r="L109" s="15"/>
      <c r="M109" s="53" t="s">
        <v>119</v>
      </c>
      <c r="N109" s="16" t="s">
        <v>70</v>
      </c>
      <c r="O109" s="17" t="s">
        <v>46</v>
      </c>
      <c r="P109" s="15" t="s">
        <v>47</v>
      </c>
      <c r="Q109" s="15"/>
      <c r="R109" s="15"/>
      <c r="S109" s="15"/>
      <c r="T109" s="53" t="s">
        <v>123</v>
      </c>
      <c r="U109" s="16" t="s">
        <v>70</v>
      </c>
    </row>
    <row r="110" spans="1:21" x14ac:dyDescent="0.2">
      <c r="A110" s="3" t="s">
        <v>18</v>
      </c>
      <c r="B110" s="4" t="s">
        <v>19</v>
      </c>
      <c r="C110" s="4" t="s">
        <v>21</v>
      </c>
      <c r="D110" s="4" t="s">
        <v>20</v>
      </c>
      <c r="E110" s="5" t="s">
        <v>43</v>
      </c>
      <c r="F110" s="5" t="s">
        <v>22</v>
      </c>
      <c r="G110" s="6" t="s">
        <v>30</v>
      </c>
      <c r="H110" s="3" t="s">
        <v>18</v>
      </c>
      <c r="I110" s="4" t="s">
        <v>19</v>
      </c>
      <c r="J110" s="4" t="s">
        <v>21</v>
      </c>
      <c r="K110" s="4" t="s">
        <v>20</v>
      </c>
      <c r="L110" s="5" t="s">
        <v>43</v>
      </c>
      <c r="M110" s="5" t="s">
        <v>22</v>
      </c>
      <c r="N110" s="6" t="s">
        <v>30</v>
      </c>
      <c r="O110" s="3" t="s">
        <v>18</v>
      </c>
      <c r="P110" s="4" t="s">
        <v>19</v>
      </c>
      <c r="Q110" s="4" t="s">
        <v>21</v>
      </c>
      <c r="R110" s="4" t="s">
        <v>20</v>
      </c>
      <c r="S110" s="5" t="s">
        <v>43</v>
      </c>
      <c r="T110" s="5" t="s">
        <v>22</v>
      </c>
      <c r="U110" s="6" t="s">
        <v>30</v>
      </c>
    </row>
    <row r="111" spans="1:21" x14ac:dyDescent="0.2">
      <c r="A111" s="7">
        <v>44620</v>
      </c>
      <c r="B111" s="97"/>
      <c r="C111" s="98"/>
      <c r="D111" s="98"/>
      <c r="E111" s="99"/>
      <c r="F111" s="211"/>
      <c r="G111" s="206"/>
      <c r="H111" s="7">
        <v>44742</v>
      </c>
      <c r="I111" s="302"/>
      <c r="J111" s="302"/>
      <c r="K111" s="302"/>
      <c r="L111" s="116">
        <f t="shared" ref="L111:L113" si="30">SUM(K111-I111-J111)</f>
        <v>0</v>
      </c>
      <c r="M111" s="207">
        <v>0</v>
      </c>
      <c r="N111" s="1"/>
      <c r="O111" s="59">
        <v>44865</v>
      </c>
      <c r="P111" s="75"/>
      <c r="Q111" s="75"/>
      <c r="R111" s="75"/>
      <c r="S111" s="76"/>
      <c r="T111" s="76"/>
      <c r="U111" s="202" t="s">
        <v>684</v>
      </c>
    </row>
    <row r="112" spans="1:21" x14ac:dyDescent="0.2">
      <c r="A112" s="7">
        <v>44621</v>
      </c>
      <c r="B112" s="242">
        <v>0.20833333333333334</v>
      </c>
      <c r="C112" s="190"/>
      <c r="D112" s="243">
        <v>0.5</v>
      </c>
      <c r="E112" s="116">
        <f t="shared" ref="E112:E116" si="31">SUM(D112-B112-C112)</f>
        <v>0.29166666666666663</v>
      </c>
      <c r="F112" s="207">
        <v>0</v>
      </c>
      <c r="G112" s="1"/>
      <c r="H112" s="7">
        <v>44743</v>
      </c>
      <c r="I112" s="302"/>
      <c r="J112" s="302"/>
      <c r="K112" s="302"/>
      <c r="L112" s="116">
        <f t="shared" si="30"/>
        <v>0</v>
      </c>
      <c r="M112" s="207">
        <v>0</v>
      </c>
      <c r="N112" s="1"/>
      <c r="O112" s="233">
        <v>44866</v>
      </c>
      <c r="P112" s="302"/>
      <c r="Q112" s="302"/>
      <c r="R112" s="302"/>
      <c r="S112" s="116">
        <v>0</v>
      </c>
      <c r="T112" s="207">
        <v>0</v>
      </c>
      <c r="U112" s="1"/>
    </row>
    <row r="113" spans="1:21" x14ac:dyDescent="0.2">
      <c r="A113" s="7">
        <v>44622</v>
      </c>
      <c r="B113" s="242">
        <v>0.20833333333333334</v>
      </c>
      <c r="C113" s="190"/>
      <c r="D113" s="243">
        <v>0.5</v>
      </c>
      <c r="E113" s="116">
        <f t="shared" si="31"/>
        <v>0.29166666666666663</v>
      </c>
      <c r="F113" s="207">
        <v>0</v>
      </c>
      <c r="G113" s="1"/>
      <c r="H113" s="7">
        <v>44744</v>
      </c>
      <c r="I113" s="302"/>
      <c r="J113" s="302"/>
      <c r="K113" s="302"/>
      <c r="L113" s="116">
        <f t="shared" si="30"/>
        <v>0</v>
      </c>
      <c r="M113" s="207">
        <v>0</v>
      </c>
      <c r="N113" s="1"/>
      <c r="O113" s="233">
        <v>44867</v>
      </c>
      <c r="P113" s="302"/>
      <c r="Q113" s="302"/>
      <c r="R113" s="302"/>
      <c r="S113" s="116">
        <f t="shared" ref="S113:S114" si="32">SUM(R113-P113-Q113)</f>
        <v>0</v>
      </c>
      <c r="T113" s="207">
        <v>0</v>
      </c>
      <c r="U113" s="1"/>
    </row>
    <row r="114" spans="1:21" x14ac:dyDescent="0.2">
      <c r="A114" s="7">
        <v>44623</v>
      </c>
      <c r="B114" s="242">
        <v>0.20833333333333334</v>
      </c>
      <c r="C114" s="190"/>
      <c r="D114" s="243">
        <v>0.5</v>
      </c>
      <c r="E114" s="116">
        <f t="shared" si="31"/>
        <v>0.29166666666666663</v>
      </c>
      <c r="F114" s="207">
        <v>0</v>
      </c>
      <c r="G114" s="1"/>
      <c r="H114" s="7">
        <v>44745</v>
      </c>
      <c r="I114" s="45"/>
      <c r="J114" s="45"/>
      <c r="K114" s="45"/>
      <c r="L114" s="85"/>
      <c r="M114" s="18"/>
      <c r="N114" s="103"/>
      <c r="O114" s="59">
        <v>44868</v>
      </c>
      <c r="P114" s="302"/>
      <c r="Q114" s="302"/>
      <c r="R114" s="302"/>
      <c r="S114" s="116">
        <f t="shared" si="32"/>
        <v>0</v>
      </c>
      <c r="T114" s="207">
        <v>0</v>
      </c>
      <c r="U114" s="1"/>
    </row>
    <row r="115" spans="1:21" x14ac:dyDescent="0.2">
      <c r="A115" s="7">
        <v>44624</v>
      </c>
      <c r="B115" s="242">
        <v>0.20833333333333334</v>
      </c>
      <c r="C115" s="190"/>
      <c r="D115" s="243">
        <v>0.5</v>
      </c>
      <c r="E115" s="116">
        <f t="shared" si="31"/>
        <v>0.29166666666666663</v>
      </c>
      <c r="F115" s="207">
        <v>0</v>
      </c>
      <c r="G115" s="1"/>
      <c r="H115" s="7">
        <v>44746</v>
      </c>
      <c r="I115" s="97"/>
      <c r="J115" s="98"/>
      <c r="K115" s="98"/>
      <c r="L115" s="99">
        <f>SUM(L85:L114)</f>
        <v>0</v>
      </c>
      <c r="M115" s="211">
        <v>0</v>
      </c>
      <c r="N115" s="206"/>
      <c r="O115" s="233">
        <v>44869</v>
      </c>
      <c r="P115" s="302"/>
      <c r="Q115" s="302"/>
      <c r="R115" s="302"/>
      <c r="S115" s="116">
        <v>0</v>
      </c>
      <c r="T115" s="207">
        <v>0</v>
      </c>
      <c r="U115" s="1"/>
    </row>
    <row r="116" spans="1:21" x14ac:dyDescent="0.2">
      <c r="A116" s="7">
        <v>44625</v>
      </c>
      <c r="B116" s="242">
        <v>0.20833333333333334</v>
      </c>
      <c r="C116" s="190"/>
      <c r="D116" s="243">
        <v>0.5</v>
      </c>
      <c r="E116" s="116">
        <f t="shared" si="31"/>
        <v>0.29166666666666663</v>
      </c>
      <c r="F116" s="207">
        <v>0</v>
      </c>
      <c r="G116" s="1"/>
      <c r="H116" s="7">
        <v>44747</v>
      </c>
      <c r="I116" s="302"/>
      <c r="J116" s="302"/>
      <c r="K116" s="302"/>
      <c r="L116" s="116">
        <f t="shared" ref="L116:L120" si="33">SUM(K116-I116-J116)</f>
        <v>0</v>
      </c>
      <c r="M116" s="207">
        <v>0</v>
      </c>
      <c r="N116" s="320" t="s">
        <v>774</v>
      </c>
      <c r="O116" s="59">
        <v>44870</v>
      </c>
      <c r="P116" s="302"/>
      <c r="Q116" s="302"/>
      <c r="R116" s="302"/>
      <c r="S116" s="116">
        <v>0</v>
      </c>
      <c r="T116" s="207">
        <v>0</v>
      </c>
      <c r="U116" s="1"/>
    </row>
    <row r="117" spans="1:21" x14ac:dyDescent="0.2">
      <c r="A117" s="7">
        <v>44626</v>
      </c>
      <c r="B117" s="45"/>
      <c r="C117" s="45"/>
      <c r="D117" s="45"/>
      <c r="E117" s="85"/>
      <c r="F117" s="18"/>
      <c r="G117" s="103"/>
      <c r="H117" s="7">
        <v>44748</v>
      </c>
      <c r="I117" s="302"/>
      <c r="J117" s="302"/>
      <c r="K117" s="302"/>
      <c r="L117" s="116">
        <f t="shared" si="33"/>
        <v>0</v>
      </c>
      <c r="M117" s="207">
        <v>0</v>
      </c>
      <c r="N117" s="320" t="s">
        <v>783</v>
      </c>
      <c r="O117" s="59">
        <v>44871</v>
      </c>
      <c r="P117" s="45"/>
      <c r="Q117" s="45"/>
      <c r="R117" s="45"/>
      <c r="S117" s="85"/>
      <c r="T117" s="18"/>
      <c r="U117" s="103"/>
    </row>
    <row r="118" spans="1:21" x14ac:dyDescent="0.2">
      <c r="A118" s="7">
        <v>44627</v>
      </c>
      <c r="B118" s="97"/>
      <c r="C118" s="98"/>
      <c r="D118" s="98"/>
      <c r="E118" s="99">
        <f>SUM(E112:E117)</f>
        <v>1.458333333333333</v>
      </c>
      <c r="F118" s="211">
        <v>0</v>
      </c>
      <c r="G118" s="206"/>
      <c r="H118" s="7">
        <v>44749</v>
      </c>
      <c r="I118" s="302"/>
      <c r="J118" s="302"/>
      <c r="K118" s="302"/>
      <c r="L118" s="116">
        <f t="shared" si="33"/>
        <v>0</v>
      </c>
      <c r="M118" s="207">
        <v>0</v>
      </c>
      <c r="N118" s="320"/>
      <c r="O118" s="59">
        <v>44872</v>
      </c>
      <c r="P118" s="97"/>
      <c r="Q118" s="98"/>
      <c r="R118" s="98"/>
      <c r="S118" s="99">
        <f>SUM(S112:S117)</f>
        <v>0</v>
      </c>
      <c r="T118" s="211">
        <v>0</v>
      </c>
      <c r="U118" s="206"/>
    </row>
    <row r="119" spans="1:21" x14ac:dyDescent="0.2">
      <c r="A119" s="7">
        <v>44628</v>
      </c>
      <c r="B119" s="234">
        <v>0.41666666666666669</v>
      </c>
      <c r="C119" s="235"/>
      <c r="D119" s="236">
        <v>0.70833333333333337</v>
      </c>
      <c r="E119" s="116">
        <f t="shared" ref="E119:E123" si="34">SUM(D119-B119-C119)</f>
        <v>0.29166666666666669</v>
      </c>
      <c r="F119" s="207">
        <v>0</v>
      </c>
      <c r="G119" s="1"/>
      <c r="H119" s="7">
        <v>44750</v>
      </c>
      <c r="I119" s="302"/>
      <c r="J119" s="302"/>
      <c r="K119" s="302"/>
      <c r="L119" s="116">
        <f t="shared" si="33"/>
        <v>0</v>
      </c>
      <c r="M119" s="207">
        <v>0</v>
      </c>
      <c r="N119" s="320"/>
      <c r="O119" s="233">
        <v>44873</v>
      </c>
      <c r="P119" s="302"/>
      <c r="Q119" s="302"/>
      <c r="R119" s="302"/>
      <c r="S119" s="116">
        <v>0</v>
      </c>
      <c r="T119" s="207">
        <v>0</v>
      </c>
      <c r="U119" s="1"/>
    </row>
    <row r="120" spans="1:21" x14ac:dyDescent="0.2">
      <c r="A120" s="7">
        <v>44629</v>
      </c>
      <c r="B120" s="234">
        <v>0.41666666666666669</v>
      </c>
      <c r="C120" s="235"/>
      <c r="D120" s="236">
        <v>0.70833333333333337</v>
      </c>
      <c r="E120" s="116">
        <f t="shared" si="34"/>
        <v>0.29166666666666669</v>
      </c>
      <c r="F120" s="207">
        <v>0</v>
      </c>
      <c r="G120" s="1"/>
      <c r="H120" s="7">
        <v>44751</v>
      </c>
      <c r="I120" s="302"/>
      <c r="J120" s="302"/>
      <c r="K120" s="302"/>
      <c r="L120" s="116">
        <f t="shared" si="33"/>
        <v>0</v>
      </c>
      <c r="M120" s="207">
        <v>0</v>
      </c>
      <c r="N120" s="320"/>
      <c r="O120" s="233">
        <v>44874</v>
      </c>
      <c r="P120" s="302"/>
      <c r="Q120" s="302"/>
      <c r="R120" s="302"/>
      <c r="S120" s="116">
        <f t="shared" ref="S120" si="35">SUM(R120-P120-Q120)</f>
        <v>0</v>
      </c>
      <c r="T120" s="207">
        <v>0</v>
      </c>
      <c r="U120" s="1"/>
    </row>
    <row r="121" spans="1:21" x14ac:dyDescent="0.2">
      <c r="A121" s="7">
        <v>44630</v>
      </c>
      <c r="B121" s="234">
        <v>0.41666666666666669</v>
      </c>
      <c r="C121" s="235"/>
      <c r="D121" s="236">
        <v>0.70833333333333337</v>
      </c>
      <c r="E121" s="116">
        <f t="shared" si="34"/>
        <v>0.29166666666666669</v>
      </c>
      <c r="F121" s="207">
        <v>0</v>
      </c>
      <c r="G121" s="1"/>
      <c r="H121" s="7">
        <v>44752</v>
      </c>
      <c r="I121" s="45"/>
      <c r="J121" s="45"/>
      <c r="K121" s="45"/>
      <c r="L121" s="85"/>
      <c r="M121" s="18"/>
      <c r="N121" s="103"/>
      <c r="O121" s="59">
        <v>44875</v>
      </c>
      <c r="P121" s="75"/>
      <c r="Q121" s="75"/>
      <c r="R121" s="75"/>
      <c r="S121" s="76"/>
      <c r="T121" s="76"/>
      <c r="U121" s="202" t="s">
        <v>686</v>
      </c>
    </row>
    <row r="122" spans="1:21" x14ac:dyDescent="0.2">
      <c r="A122" s="7">
        <v>44631</v>
      </c>
      <c r="B122" s="234">
        <v>0.41666666666666669</v>
      </c>
      <c r="C122" s="235"/>
      <c r="D122" s="236">
        <v>0.70833333333333337</v>
      </c>
      <c r="E122" s="116">
        <f t="shared" si="34"/>
        <v>0.29166666666666669</v>
      </c>
      <c r="F122" s="207">
        <v>0</v>
      </c>
      <c r="G122" s="1"/>
      <c r="H122" s="7">
        <v>44753</v>
      </c>
      <c r="I122" s="97"/>
      <c r="J122" s="98"/>
      <c r="K122" s="98"/>
      <c r="L122" s="99">
        <f>SUM(L116:L121)</f>
        <v>0</v>
      </c>
      <c r="M122" s="211">
        <v>0</v>
      </c>
      <c r="N122" s="206"/>
      <c r="O122" s="233">
        <v>44876</v>
      </c>
      <c r="P122" s="302"/>
      <c r="Q122" s="302"/>
      <c r="R122" s="302"/>
      <c r="S122" s="116">
        <v>0</v>
      </c>
      <c r="T122" s="207">
        <v>0</v>
      </c>
      <c r="U122" s="1"/>
    </row>
    <row r="123" spans="1:21" x14ac:dyDescent="0.2">
      <c r="A123" s="7">
        <v>44632</v>
      </c>
      <c r="B123" s="234">
        <v>0.41666666666666669</v>
      </c>
      <c r="C123" s="235"/>
      <c r="D123" s="236">
        <v>0.70833333333333337</v>
      </c>
      <c r="E123" s="116">
        <f t="shared" si="34"/>
        <v>0.29166666666666669</v>
      </c>
      <c r="F123" s="207">
        <v>0</v>
      </c>
      <c r="G123" s="1"/>
      <c r="H123" s="7">
        <v>44754</v>
      </c>
      <c r="I123" s="302"/>
      <c r="J123" s="302"/>
      <c r="K123" s="302"/>
      <c r="L123" s="116">
        <f t="shared" ref="L123:L125" si="36">SUM(K123-I123-J123)</f>
        <v>0</v>
      </c>
      <c r="M123" s="207">
        <v>0</v>
      </c>
      <c r="N123" s="288" t="s">
        <v>784</v>
      </c>
      <c r="O123" s="59">
        <v>44877</v>
      </c>
      <c r="P123" s="302"/>
      <c r="Q123" s="302"/>
      <c r="R123" s="302"/>
      <c r="S123" s="116">
        <v>0</v>
      </c>
      <c r="T123" s="207">
        <v>0</v>
      </c>
      <c r="U123" s="1"/>
    </row>
    <row r="124" spans="1:21" x14ac:dyDescent="0.2">
      <c r="A124" s="7">
        <v>44633</v>
      </c>
      <c r="B124" s="45"/>
      <c r="C124" s="45"/>
      <c r="D124" s="45"/>
      <c r="E124" s="85"/>
      <c r="F124" s="18"/>
      <c r="G124" s="103"/>
      <c r="H124" s="7">
        <v>44755</v>
      </c>
      <c r="I124" s="75"/>
      <c r="J124" s="75"/>
      <c r="K124" s="75"/>
      <c r="L124" s="76"/>
      <c r="M124" s="76"/>
      <c r="N124" s="202" t="s">
        <v>739</v>
      </c>
      <c r="O124" s="59">
        <v>44878</v>
      </c>
      <c r="P124" s="45"/>
      <c r="Q124" s="45"/>
      <c r="R124" s="45"/>
      <c r="S124" s="85"/>
      <c r="T124" s="18"/>
      <c r="U124" s="103"/>
    </row>
    <row r="125" spans="1:21" x14ac:dyDescent="0.2">
      <c r="A125" s="7">
        <v>44634</v>
      </c>
      <c r="B125" s="97"/>
      <c r="C125" s="98"/>
      <c r="D125" s="98"/>
      <c r="E125" s="99">
        <f>SUM(E119:E124)</f>
        <v>1.4583333333333335</v>
      </c>
      <c r="F125" s="211">
        <v>0</v>
      </c>
      <c r="G125" s="206"/>
      <c r="H125" s="7">
        <v>44756</v>
      </c>
      <c r="I125" s="302"/>
      <c r="J125" s="302"/>
      <c r="K125" s="302"/>
      <c r="L125" s="116">
        <f t="shared" si="36"/>
        <v>0</v>
      </c>
      <c r="M125" s="207">
        <v>0</v>
      </c>
      <c r="N125" s="288" t="s">
        <v>785</v>
      </c>
      <c r="O125" s="59">
        <v>44879</v>
      </c>
      <c r="P125" s="97"/>
      <c r="Q125" s="98"/>
      <c r="R125" s="98"/>
      <c r="S125" s="99">
        <f>SUM(S119:S124)</f>
        <v>0</v>
      </c>
      <c r="T125" s="211">
        <v>0</v>
      </c>
      <c r="U125" s="206"/>
    </row>
    <row r="126" spans="1:21" x14ac:dyDescent="0.2">
      <c r="A126" s="7">
        <v>44635</v>
      </c>
      <c r="B126" s="242">
        <v>0.20833333333333334</v>
      </c>
      <c r="C126" s="190"/>
      <c r="D126" s="243">
        <v>0.5</v>
      </c>
      <c r="E126" s="116">
        <f t="shared" ref="E126:E130" si="37">SUM(D126-B126-C126)</f>
        <v>0.29166666666666663</v>
      </c>
      <c r="F126" s="207">
        <v>0</v>
      </c>
      <c r="G126" s="1"/>
      <c r="H126" s="7">
        <v>44757</v>
      </c>
      <c r="I126" s="302"/>
      <c r="J126" s="302"/>
      <c r="K126" s="302"/>
      <c r="L126" s="116">
        <v>0</v>
      </c>
      <c r="M126" s="207">
        <v>0</v>
      </c>
      <c r="N126" s="288"/>
      <c r="O126" s="233">
        <v>44880</v>
      </c>
      <c r="P126" s="302"/>
      <c r="Q126" s="302"/>
      <c r="R126" s="302"/>
      <c r="S126" s="116">
        <v>0</v>
      </c>
      <c r="T126" s="207">
        <v>0</v>
      </c>
      <c r="U126" s="1"/>
    </row>
    <row r="127" spans="1:21" x14ac:dyDescent="0.2">
      <c r="A127" s="7">
        <v>44636</v>
      </c>
      <c r="B127" s="242">
        <v>0.20833333333333334</v>
      </c>
      <c r="C127" s="190"/>
      <c r="D127" s="243">
        <v>0.5</v>
      </c>
      <c r="E127" s="116">
        <f t="shared" si="37"/>
        <v>0.29166666666666663</v>
      </c>
      <c r="F127" s="207">
        <v>0</v>
      </c>
      <c r="G127" s="1"/>
      <c r="H127" s="7">
        <v>44758</v>
      </c>
      <c r="I127" s="302"/>
      <c r="J127" s="302"/>
      <c r="K127" s="302"/>
      <c r="L127" s="116">
        <v>0</v>
      </c>
      <c r="M127" s="207">
        <v>0</v>
      </c>
      <c r="N127" s="288"/>
      <c r="O127" s="233">
        <v>44881</v>
      </c>
      <c r="P127" s="302"/>
      <c r="Q127" s="302"/>
      <c r="R127" s="302"/>
      <c r="S127" s="116">
        <f t="shared" ref="S127:S128" si="38">SUM(R127-P127-Q127)</f>
        <v>0</v>
      </c>
      <c r="T127" s="207">
        <v>0</v>
      </c>
      <c r="U127" s="1"/>
    </row>
    <row r="128" spans="1:21" x14ac:dyDescent="0.2">
      <c r="A128" s="7">
        <v>44637</v>
      </c>
      <c r="B128" s="242">
        <v>0.20833333333333334</v>
      </c>
      <c r="C128" s="190"/>
      <c r="D128" s="243">
        <v>0.5</v>
      </c>
      <c r="E128" s="116">
        <f t="shared" si="37"/>
        <v>0.29166666666666663</v>
      </c>
      <c r="F128" s="207">
        <v>0</v>
      </c>
      <c r="G128" s="1"/>
      <c r="H128" s="7">
        <v>44759</v>
      </c>
      <c r="I128" s="45"/>
      <c r="J128" s="45"/>
      <c r="K128" s="45"/>
      <c r="L128" s="85"/>
      <c r="M128" s="18"/>
      <c r="N128" s="103"/>
      <c r="O128" s="59">
        <v>44882</v>
      </c>
      <c r="P128" s="302"/>
      <c r="Q128" s="302"/>
      <c r="R128" s="302"/>
      <c r="S128" s="116">
        <f t="shared" si="38"/>
        <v>0</v>
      </c>
      <c r="T128" s="207">
        <v>0</v>
      </c>
      <c r="U128" s="1"/>
    </row>
    <row r="129" spans="1:21" x14ac:dyDescent="0.2">
      <c r="A129" s="7">
        <v>44638</v>
      </c>
      <c r="B129" s="242">
        <v>0.20833333333333334</v>
      </c>
      <c r="C129" s="190"/>
      <c r="D129" s="243">
        <v>0.5</v>
      </c>
      <c r="E129" s="116">
        <f t="shared" si="37"/>
        <v>0.29166666666666663</v>
      </c>
      <c r="F129" s="207">
        <v>0</v>
      </c>
      <c r="G129" s="1"/>
      <c r="H129" s="7">
        <v>44760</v>
      </c>
      <c r="I129" s="97"/>
      <c r="J129" s="98"/>
      <c r="K129" s="98"/>
      <c r="L129" s="99">
        <f>SUM(L123:L128)</f>
        <v>0</v>
      </c>
      <c r="M129" s="211">
        <v>0</v>
      </c>
      <c r="N129" s="206"/>
      <c r="O129" s="233">
        <v>44883</v>
      </c>
      <c r="P129" s="302"/>
      <c r="Q129" s="302"/>
      <c r="R129" s="302"/>
      <c r="S129" s="116">
        <v>0</v>
      </c>
      <c r="T129" s="207">
        <v>0</v>
      </c>
      <c r="U129" s="1"/>
    </row>
    <row r="130" spans="1:21" x14ac:dyDescent="0.2">
      <c r="A130" s="7">
        <v>44639</v>
      </c>
      <c r="B130" s="242">
        <v>0.20833333333333334</v>
      </c>
      <c r="C130" s="190"/>
      <c r="D130" s="243">
        <v>0.5</v>
      </c>
      <c r="E130" s="116">
        <f t="shared" si="37"/>
        <v>0.29166666666666663</v>
      </c>
      <c r="F130" s="207">
        <v>0</v>
      </c>
      <c r="G130" s="1"/>
      <c r="H130" s="7">
        <v>44761</v>
      </c>
      <c r="I130" s="302"/>
      <c r="J130" s="302"/>
      <c r="K130" s="302"/>
      <c r="L130" s="116">
        <v>0</v>
      </c>
      <c r="M130" s="207">
        <v>0</v>
      </c>
      <c r="N130" s="288"/>
      <c r="O130" s="59">
        <v>44884</v>
      </c>
      <c r="P130" s="302"/>
      <c r="Q130" s="302"/>
      <c r="R130" s="302"/>
      <c r="S130" s="116">
        <v>0</v>
      </c>
      <c r="T130" s="207">
        <v>0</v>
      </c>
      <c r="U130" s="1"/>
    </row>
    <row r="131" spans="1:21" x14ac:dyDescent="0.2">
      <c r="A131" s="7">
        <v>44640</v>
      </c>
      <c r="B131" s="45"/>
      <c r="C131" s="45"/>
      <c r="D131" s="45"/>
      <c r="E131" s="85"/>
      <c r="F131" s="18"/>
      <c r="G131" s="103"/>
      <c r="H131" s="7">
        <v>44762</v>
      </c>
      <c r="I131" s="302"/>
      <c r="J131" s="302"/>
      <c r="K131" s="302"/>
      <c r="L131" s="116">
        <f t="shared" ref="L131:L132" si="39">SUM(K131-I131-J131)</f>
        <v>0</v>
      </c>
      <c r="M131" s="207">
        <v>0</v>
      </c>
      <c r="N131" s="288"/>
      <c r="O131" s="59">
        <v>44885</v>
      </c>
      <c r="P131" s="45"/>
      <c r="Q131" s="45"/>
      <c r="R131" s="45"/>
      <c r="S131" s="85"/>
      <c r="T131" s="18"/>
      <c r="U131" s="103"/>
    </row>
    <row r="132" spans="1:21" x14ac:dyDescent="0.2">
      <c r="A132" s="7">
        <v>44641</v>
      </c>
      <c r="B132" s="97"/>
      <c r="C132" s="98"/>
      <c r="D132" s="98"/>
      <c r="E132" s="99">
        <f>SUM(E126:E131)</f>
        <v>1.458333333333333</v>
      </c>
      <c r="F132" s="211">
        <v>0</v>
      </c>
      <c r="G132" s="206"/>
      <c r="H132" s="7">
        <v>44763</v>
      </c>
      <c r="I132" s="302"/>
      <c r="J132" s="302"/>
      <c r="K132" s="302"/>
      <c r="L132" s="116">
        <f t="shared" si="39"/>
        <v>0</v>
      </c>
      <c r="M132" s="207">
        <v>0</v>
      </c>
      <c r="N132" s="288" t="s">
        <v>785</v>
      </c>
      <c r="O132" s="59">
        <v>44886</v>
      </c>
      <c r="P132" s="97"/>
      <c r="Q132" s="98"/>
      <c r="R132" s="98"/>
      <c r="S132" s="99">
        <f>SUM(S126:S131)</f>
        <v>0</v>
      </c>
      <c r="T132" s="211">
        <v>0</v>
      </c>
      <c r="U132" s="206"/>
    </row>
    <row r="133" spans="1:21" x14ac:dyDescent="0.2">
      <c r="A133" s="7">
        <v>44642</v>
      </c>
      <c r="B133" s="234">
        <v>0.41666666666666669</v>
      </c>
      <c r="C133" s="235"/>
      <c r="D133" s="236">
        <v>0.70833333333333337</v>
      </c>
      <c r="E133" s="116">
        <f t="shared" ref="E133:E137" si="40">SUM(D133-B133-C133)</f>
        <v>0.29166666666666669</v>
      </c>
      <c r="F133" s="207">
        <v>0</v>
      </c>
      <c r="G133" s="1"/>
      <c r="H133" s="7">
        <v>44764</v>
      </c>
      <c r="I133" s="302"/>
      <c r="J133" s="302"/>
      <c r="K133" s="302"/>
      <c r="L133" s="116">
        <v>0</v>
      </c>
      <c r="M133" s="207">
        <v>0</v>
      </c>
      <c r="N133" s="288"/>
      <c r="O133" s="233">
        <v>44887</v>
      </c>
      <c r="P133" s="302"/>
      <c r="Q133" s="302"/>
      <c r="R133" s="302"/>
      <c r="S133" s="116">
        <v>0</v>
      </c>
      <c r="T133" s="207">
        <v>0</v>
      </c>
      <c r="U133" s="1"/>
    </row>
    <row r="134" spans="1:21" x14ac:dyDescent="0.2">
      <c r="A134" s="7">
        <v>44643</v>
      </c>
      <c r="B134" s="234">
        <v>0.41666666666666669</v>
      </c>
      <c r="C134" s="235"/>
      <c r="D134" s="236">
        <v>0.70833333333333337</v>
      </c>
      <c r="E134" s="116">
        <f t="shared" si="40"/>
        <v>0.29166666666666669</v>
      </c>
      <c r="F134" s="207">
        <v>0</v>
      </c>
      <c r="G134" s="1"/>
      <c r="H134" s="7">
        <v>44765</v>
      </c>
      <c r="I134" s="302"/>
      <c r="J134" s="302"/>
      <c r="K134" s="302"/>
      <c r="L134" s="116">
        <v>0</v>
      </c>
      <c r="M134" s="207">
        <v>0</v>
      </c>
      <c r="N134" s="288"/>
      <c r="O134" s="233">
        <v>44888</v>
      </c>
      <c r="P134" s="302"/>
      <c r="Q134" s="302"/>
      <c r="R134" s="302"/>
      <c r="S134" s="116">
        <f t="shared" ref="S134:S135" si="41">SUM(R134-P134-Q134)</f>
        <v>0</v>
      </c>
      <c r="T134" s="207">
        <v>0</v>
      </c>
      <c r="U134" s="1"/>
    </row>
    <row r="135" spans="1:21" x14ac:dyDescent="0.2">
      <c r="A135" s="7">
        <v>44644</v>
      </c>
      <c r="B135" s="234">
        <v>0.41666666666666669</v>
      </c>
      <c r="C135" s="235"/>
      <c r="D135" s="236">
        <v>0.70833333333333337</v>
      </c>
      <c r="E135" s="116">
        <f t="shared" si="40"/>
        <v>0.29166666666666669</v>
      </c>
      <c r="F135" s="207">
        <v>0</v>
      </c>
      <c r="G135" s="1"/>
      <c r="H135" s="7">
        <v>44766</v>
      </c>
      <c r="I135" s="45"/>
      <c r="J135" s="45"/>
      <c r="K135" s="45"/>
      <c r="L135" s="85"/>
      <c r="M135" s="18"/>
      <c r="N135" s="103"/>
      <c r="O135" s="59">
        <v>44889</v>
      </c>
      <c r="P135" s="302"/>
      <c r="Q135" s="302"/>
      <c r="R135" s="302"/>
      <c r="S135" s="116">
        <f t="shared" si="41"/>
        <v>0</v>
      </c>
      <c r="T135" s="207">
        <v>0</v>
      </c>
      <c r="U135" s="1"/>
    </row>
    <row r="136" spans="1:21" x14ac:dyDescent="0.2">
      <c r="A136" s="7">
        <v>44645</v>
      </c>
      <c r="B136" s="234">
        <v>0.41666666666666669</v>
      </c>
      <c r="C136" s="235"/>
      <c r="D136" s="236">
        <v>0.70833333333333337</v>
      </c>
      <c r="E136" s="116">
        <f t="shared" si="40"/>
        <v>0.29166666666666669</v>
      </c>
      <c r="F136" s="207">
        <v>0</v>
      </c>
      <c r="G136" s="1"/>
      <c r="H136" s="7">
        <v>44767</v>
      </c>
      <c r="I136" s="97"/>
      <c r="J136" s="98"/>
      <c r="K136" s="98"/>
      <c r="L136" s="99">
        <f>SUM(L130:L135)</f>
        <v>0</v>
      </c>
      <c r="M136" s="211">
        <v>0</v>
      </c>
      <c r="N136" s="206"/>
      <c r="O136" s="233">
        <v>44890</v>
      </c>
      <c r="P136" s="302"/>
      <c r="Q136" s="302"/>
      <c r="R136" s="302"/>
      <c r="S136" s="116">
        <v>0</v>
      </c>
      <c r="T136" s="207">
        <v>0</v>
      </c>
      <c r="U136" s="1"/>
    </row>
    <row r="137" spans="1:21" x14ac:dyDescent="0.2">
      <c r="A137" s="7">
        <v>44646</v>
      </c>
      <c r="B137" s="234">
        <v>0.41666666666666669</v>
      </c>
      <c r="C137" s="235"/>
      <c r="D137" s="236">
        <v>0.70833333333333337</v>
      </c>
      <c r="E137" s="116">
        <f t="shared" si="40"/>
        <v>0.29166666666666669</v>
      </c>
      <c r="F137" s="207">
        <v>0</v>
      </c>
      <c r="G137" s="1"/>
      <c r="H137" s="7">
        <v>44768</v>
      </c>
      <c r="I137" s="74"/>
      <c r="J137" s="150"/>
      <c r="K137" s="150"/>
      <c r="L137" s="158"/>
      <c r="M137" s="150"/>
      <c r="N137" s="64" t="s">
        <v>360</v>
      </c>
      <c r="O137" s="59">
        <v>44891</v>
      </c>
      <c r="P137" s="302"/>
      <c r="Q137" s="302"/>
      <c r="R137" s="302"/>
      <c r="S137" s="116">
        <v>0</v>
      </c>
      <c r="T137" s="207">
        <v>0</v>
      </c>
      <c r="U137" s="1"/>
    </row>
    <row r="138" spans="1:21" x14ac:dyDescent="0.2">
      <c r="A138" s="7">
        <v>44647</v>
      </c>
      <c r="B138" s="45"/>
      <c r="C138" s="45"/>
      <c r="D138" s="45"/>
      <c r="E138" s="85"/>
      <c r="F138" s="18"/>
      <c r="G138" s="103"/>
      <c r="H138" s="7">
        <v>44769</v>
      </c>
      <c r="I138" s="74"/>
      <c r="J138" s="150"/>
      <c r="K138" s="150"/>
      <c r="L138" s="158"/>
      <c r="M138" s="150"/>
      <c r="N138" s="64"/>
      <c r="O138" s="59">
        <v>44892</v>
      </c>
      <c r="P138" s="45"/>
      <c r="Q138" s="45"/>
      <c r="R138" s="45"/>
      <c r="S138" s="85"/>
      <c r="T138" s="18"/>
      <c r="U138" s="103"/>
    </row>
    <row r="139" spans="1:21" x14ac:dyDescent="0.2">
      <c r="A139" s="7">
        <v>44648</v>
      </c>
      <c r="B139" s="97"/>
      <c r="C139" s="98"/>
      <c r="D139" s="98"/>
      <c r="E139" s="99">
        <f>SUM(E133:E138)</f>
        <v>1.4583333333333335</v>
      </c>
      <c r="F139" s="211">
        <v>0</v>
      </c>
      <c r="G139" s="206"/>
      <c r="H139" s="7">
        <v>44770</v>
      </c>
      <c r="I139" s="74"/>
      <c r="J139" s="150"/>
      <c r="K139" s="150"/>
      <c r="L139" s="158"/>
      <c r="M139" s="150"/>
      <c r="N139" s="64"/>
      <c r="O139" s="59">
        <v>44893</v>
      </c>
      <c r="P139" s="97"/>
      <c r="Q139" s="98"/>
      <c r="R139" s="98"/>
      <c r="S139" s="99">
        <f>SUM(S133:S138)</f>
        <v>0</v>
      </c>
      <c r="T139" s="211">
        <v>0</v>
      </c>
      <c r="U139" s="206"/>
    </row>
    <row r="140" spans="1:21" x14ac:dyDescent="0.2">
      <c r="A140" s="7">
        <v>44649</v>
      </c>
      <c r="B140" s="242">
        <v>0.20833333333333334</v>
      </c>
      <c r="C140" s="190"/>
      <c r="D140" s="243">
        <v>0.5</v>
      </c>
      <c r="E140" s="116">
        <f t="shared" ref="E140:E141" si="42">SUM(D140-B140-C140)</f>
        <v>0.29166666666666663</v>
      </c>
      <c r="F140" s="207">
        <v>0</v>
      </c>
      <c r="G140" s="1"/>
      <c r="H140" s="7">
        <v>44771</v>
      </c>
      <c r="I140" s="74"/>
      <c r="J140" s="150"/>
      <c r="K140" s="150"/>
      <c r="L140" s="158"/>
      <c r="M140" s="150"/>
      <c r="N140" s="64"/>
      <c r="O140" s="233">
        <v>44894</v>
      </c>
      <c r="P140" s="302"/>
      <c r="Q140" s="302"/>
      <c r="R140" s="302"/>
      <c r="S140" s="116">
        <v>0</v>
      </c>
      <c r="T140" s="207">
        <v>0</v>
      </c>
      <c r="U140" s="1"/>
    </row>
    <row r="141" spans="1:21" x14ac:dyDescent="0.2">
      <c r="A141" s="7">
        <v>44650</v>
      </c>
      <c r="B141" s="242">
        <v>0.20833333333333334</v>
      </c>
      <c r="C141" s="190"/>
      <c r="D141" s="243">
        <v>0.5</v>
      </c>
      <c r="E141" s="116">
        <f t="shared" si="42"/>
        <v>0.29166666666666663</v>
      </c>
      <c r="F141" s="207">
        <v>0</v>
      </c>
      <c r="G141" s="1"/>
      <c r="H141" s="7">
        <v>44772</v>
      </c>
      <c r="I141" s="74"/>
      <c r="J141" s="150"/>
      <c r="K141" s="150"/>
      <c r="L141" s="158"/>
      <c r="M141" s="150"/>
      <c r="N141" s="64"/>
      <c r="O141" s="7"/>
      <c r="P141" s="8"/>
      <c r="Q141" s="8"/>
      <c r="R141" s="8"/>
      <c r="S141" s="85"/>
      <c r="T141" s="43"/>
      <c r="U141" s="1"/>
    </row>
    <row r="142" spans="1:21" x14ac:dyDescent="0.2">
      <c r="A142" s="7"/>
      <c r="B142" s="8"/>
      <c r="C142" s="8"/>
      <c r="D142" s="8"/>
      <c r="E142" s="85"/>
      <c r="F142" s="43"/>
      <c r="G142" s="1"/>
      <c r="H142" s="7"/>
      <c r="I142" s="45"/>
      <c r="J142" s="45"/>
      <c r="K142" s="45"/>
      <c r="L142" s="85"/>
      <c r="M142" s="18"/>
      <c r="N142" s="103"/>
      <c r="O142" s="7"/>
      <c r="P142" s="8"/>
      <c r="Q142" s="8"/>
      <c r="R142" s="8"/>
      <c r="S142" s="85"/>
      <c r="T142" s="43"/>
      <c r="U142" s="1"/>
    </row>
    <row r="143" spans="1:21" x14ac:dyDescent="0.2">
      <c r="A143" s="7"/>
      <c r="B143" s="8"/>
      <c r="C143" s="8"/>
      <c r="D143" s="8"/>
      <c r="E143" s="85"/>
      <c r="F143" s="43"/>
      <c r="G143" s="1"/>
      <c r="H143" s="7"/>
      <c r="I143" s="97"/>
      <c r="J143" s="98"/>
      <c r="K143" s="98"/>
      <c r="L143" s="99">
        <f>SUM(L137:L142)</f>
        <v>0</v>
      </c>
      <c r="M143" s="211">
        <v>0</v>
      </c>
      <c r="N143" s="206"/>
      <c r="O143" s="7"/>
      <c r="P143" s="8"/>
      <c r="Q143" s="8"/>
      <c r="R143" s="8"/>
      <c r="S143" s="85"/>
      <c r="T143" s="43"/>
      <c r="U143" s="1"/>
    </row>
    <row r="144" spans="1:21" x14ac:dyDescent="0.2">
      <c r="A144" s="7"/>
      <c r="B144" s="8"/>
      <c r="C144" s="8"/>
      <c r="D144" s="8"/>
      <c r="E144" s="85"/>
      <c r="F144" s="43"/>
      <c r="G144" s="1"/>
      <c r="H144" s="7"/>
      <c r="I144" s="8"/>
      <c r="J144" s="8"/>
      <c r="K144" s="8"/>
      <c r="L144" s="85"/>
      <c r="M144" s="43"/>
      <c r="N144" s="1"/>
      <c r="O144" s="7"/>
      <c r="P144" s="8"/>
      <c r="Q144" s="8"/>
      <c r="R144" s="8"/>
      <c r="S144" s="85"/>
      <c r="T144" s="43"/>
      <c r="U144" s="1"/>
    </row>
    <row r="145" spans="1:21" x14ac:dyDescent="0.2">
      <c r="A145" s="7"/>
      <c r="B145" s="8"/>
      <c r="C145" s="8"/>
      <c r="D145" s="8"/>
      <c r="E145" s="85"/>
      <c r="F145" s="43"/>
      <c r="G145" s="1"/>
      <c r="H145" s="7"/>
      <c r="I145" s="8"/>
      <c r="J145" s="8"/>
      <c r="K145" s="8"/>
      <c r="L145" s="85"/>
      <c r="M145" s="43"/>
      <c r="N145" s="1"/>
      <c r="O145" s="7"/>
      <c r="P145" s="8"/>
      <c r="Q145" s="8"/>
      <c r="R145" s="8"/>
      <c r="S145" s="85"/>
      <c r="T145" s="43"/>
      <c r="U145" s="1"/>
    </row>
    <row r="146" spans="1:21" x14ac:dyDescent="0.2">
      <c r="A146" s="7"/>
      <c r="B146" s="8"/>
      <c r="C146" s="8"/>
      <c r="D146" s="8"/>
      <c r="E146" s="85"/>
      <c r="F146" s="43"/>
      <c r="G146" s="1"/>
      <c r="H146" s="7"/>
      <c r="I146" s="8"/>
      <c r="J146" s="8"/>
      <c r="K146" s="8"/>
      <c r="L146" s="85"/>
      <c r="M146" s="43"/>
      <c r="N146" s="1"/>
      <c r="O146" s="7"/>
      <c r="P146" s="8"/>
      <c r="Q146" s="8"/>
      <c r="R146" s="8"/>
      <c r="S146" s="85"/>
      <c r="T146" s="43"/>
      <c r="U146" s="1"/>
    </row>
    <row r="147" spans="1:21" x14ac:dyDescent="0.2">
      <c r="A147" s="7"/>
      <c r="B147" s="8"/>
      <c r="C147" s="8"/>
      <c r="D147" s="8"/>
      <c r="E147" s="85"/>
      <c r="F147" s="43"/>
      <c r="G147" s="1"/>
      <c r="H147" s="7"/>
      <c r="I147" s="8"/>
      <c r="J147" s="8"/>
      <c r="K147" s="8"/>
      <c r="L147" s="85"/>
      <c r="M147" s="43"/>
      <c r="N147" s="1"/>
      <c r="O147" s="7"/>
      <c r="P147" s="8"/>
      <c r="Q147" s="8"/>
      <c r="R147" s="8"/>
      <c r="S147" s="85"/>
      <c r="T147" s="43"/>
      <c r="U147" s="1"/>
    </row>
    <row r="148" spans="1:21" x14ac:dyDescent="0.2">
      <c r="A148" s="7"/>
      <c r="B148" s="8"/>
      <c r="C148" s="8"/>
      <c r="D148" s="8"/>
      <c r="E148" s="85"/>
      <c r="F148" s="43"/>
      <c r="G148" s="1"/>
      <c r="H148" s="7"/>
      <c r="I148" s="8"/>
      <c r="J148" s="8"/>
      <c r="K148" s="8"/>
      <c r="L148" s="85"/>
      <c r="M148" s="43"/>
      <c r="N148" s="1"/>
      <c r="O148" s="7"/>
      <c r="P148" s="8"/>
      <c r="Q148" s="8"/>
      <c r="R148" s="8"/>
      <c r="S148" s="85"/>
      <c r="T148" s="43"/>
      <c r="U148" s="1"/>
    </row>
    <row r="149" spans="1:21" x14ac:dyDescent="0.2">
      <c r="A149" s="7"/>
      <c r="B149" s="8"/>
      <c r="C149" s="8"/>
      <c r="D149" s="8"/>
      <c r="E149" s="85"/>
      <c r="F149" s="43"/>
      <c r="G149" s="1"/>
      <c r="H149" s="7"/>
      <c r="I149" s="8"/>
      <c r="J149" s="8"/>
      <c r="K149" s="8"/>
      <c r="L149" s="85"/>
      <c r="M149" s="43"/>
      <c r="N149" s="1"/>
      <c r="O149" s="7"/>
      <c r="P149" s="8"/>
      <c r="Q149" s="8"/>
      <c r="R149" s="8"/>
      <c r="S149" s="85"/>
      <c r="T149" s="43"/>
      <c r="U149" s="1"/>
    </row>
    <row r="150" spans="1:21" x14ac:dyDescent="0.2">
      <c r="A150" s="7"/>
      <c r="B150" s="8"/>
      <c r="C150" s="8"/>
      <c r="D150" s="8"/>
      <c r="E150" s="85"/>
      <c r="F150" s="43"/>
      <c r="G150" s="1"/>
      <c r="H150" s="7"/>
      <c r="I150" s="8"/>
      <c r="J150" s="8"/>
      <c r="K150" s="8"/>
      <c r="L150" s="85"/>
      <c r="M150" s="43"/>
      <c r="N150" s="1"/>
      <c r="O150" s="7"/>
      <c r="P150" s="8"/>
      <c r="Q150" s="8"/>
      <c r="R150" s="8"/>
      <c r="S150" s="85"/>
      <c r="T150" s="43"/>
      <c r="U150" s="1"/>
    </row>
    <row r="151" spans="1:21" x14ac:dyDescent="0.2">
      <c r="A151" s="7"/>
      <c r="B151" s="8"/>
      <c r="C151" s="8"/>
      <c r="D151" s="8"/>
      <c r="E151" s="85"/>
      <c r="F151" s="43"/>
      <c r="G151" s="1"/>
      <c r="H151" s="7"/>
      <c r="I151" s="8"/>
      <c r="J151" s="8"/>
      <c r="K151" s="8"/>
      <c r="L151" s="85"/>
      <c r="M151" s="43"/>
      <c r="N151" s="1"/>
      <c r="O151" s="7"/>
      <c r="P151" s="8"/>
      <c r="Q151" s="8"/>
      <c r="R151" s="8"/>
      <c r="S151" s="85"/>
      <c r="T151" s="43"/>
      <c r="U151" s="1"/>
    </row>
    <row r="152" spans="1:21" x14ac:dyDescent="0.2">
      <c r="A152" s="7"/>
      <c r="B152" s="8"/>
      <c r="C152" s="8"/>
      <c r="D152" s="8"/>
      <c r="E152" s="85"/>
      <c r="F152" s="43"/>
      <c r="G152" s="1"/>
      <c r="H152" s="7"/>
      <c r="I152" s="8"/>
      <c r="J152" s="8"/>
      <c r="K152" s="8"/>
      <c r="L152" s="85"/>
      <c r="M152" s="43"/>
      <c r="N152" s="1"/>
      <c r="O152" s="7"/>
      <c r="P152" s="8"/>
      <c r="Q152" s="8"/>
      <c r="R152" s="8"/>
      <c r="S152" s="85"/>
      <c r="T152" s="43"/>
      <c r="U152" s="1"/>
    </row>
    <row r="153" spans="1:21" x14ac:dyDescent="0.2">
      <c r="A153" s="7"/>
      <c r="B153" s="8"/>
      <c r="C153" s="8"/>
      <c r="D153" s="8"/>
      <c r="E153" s="85"/>
      <c r="F153" s="43"/>
      <c r="G153" s="1"/>
      <c r="H153" s="7"/>
      <c r="I153" s="8"/>
      <c r="J153" s="8"/>
      <c r="K153" s="8"/>
      <c r="L153" s="85"/>
      <c r="M153" s="43"/>
      <c r="N153" s="1"/>
      <c r="O153" s="7"/>
      <c r="P153" s="8"/>
      <c r="Q153" s="8"/>
      <c r="R153" s="8"/>
      <c r="S153" s="85"/>
      <c r="T153" s="43"/>
      <c r="U153" s="1"/>
    </row>
    <row r="154" spans="1:21" x14ac:dyDescent="0.2">
      <c r="A154" s="7"/>
      <c r="B154" s="8"/>
      <c r="C154" s="8"/>
      <c r="D154" s="8"/>
      <c r="E154" s="85"/>
      <c r="F154" s="43"/>
      <c r="G154" s="1"/>
      <c r="H154" s="7"/>
      <c r="I154" s="8"/>
      <c r="J154" s="8"/>
      <c r="K154" s="8"/>
      <c r="L154" s="85"/>
      <c r="M154" s="43"/>
      <c r="N154" s="1"/>
      <c r="O154" s="7"/>
      <c r="P154" s="8"/>
      <c r="Q154" s="8"/>
      <c r="R154" s="8"/>
      <c r="S154" s="85"/>
      <c r="T154" s="43"/>
      <c r="U154" s="1"/>
    </row>
    <row r="155" spans="1:21" x14ac:dyDescent="0.2">
      <c r="A155" s="7"/>
      <c r="B155" s="8"/>
      <c r="C155" s="8"/>
      <c r="D155" s="8"/>
      <c r="E155" s="85"/>
      <c r="F155" s="44"/>
      <c r="G155" s="29"/>
      <c r="H155" s="7"/>
      <c r="I155" s="8"/>
      <c r="J155" s="8"/>
      <c r="K155" s="8"/>
      <c r="L155" s="85"/>
      <c r="M155" s="44"/>
      <c r="N155" s="29"/>
      <c r="O155" s="7"/>
      <c r="P155" s="8"/>
      <c r="Q155" s="8"/>
      <c r="R155" s="8"/>
      <c r="S155" s="85"/>
      <c r="T155" s="44"/>
      <c r="U155" s="29"/>
    </row>
    <row r="156" spans="1:21" x14ac:dyDescent="0.2">
      <c r="A156" s="7"/>
      <c r="B156" s="8"/>
      <c r="C156" s="8"/>
      <c r="D156" s="8"/>
      <c r="E156" s="85"/>
      <c r="F156" s="43"/>
      <c r="G156" s="1"/>
      <c r="H156" s="7"/>
      <c r="I156" s="8"/>
      <c r="J156" s="8"/>
      <c r="K156" s="8"/>
      <c r="L156" s="85"/>
      <c r="M156" s="43"/>
      <c r="N156" s="1"/>
      <c r="O156" s="7"/>
      <c r="P156" s="8"/>
      <c r="Q156" s="8"/>
      <c r="R156" s="8"/>
      <c r="S156" s="85"/>
      <c r="T156" s="43"/>
      <c r="U156" s="1"/>
    </row>
    <row r="157" spans="1:21" x14ac:dyDescent="0.2">
      <c r="A157" s="7"/>
      <c r="B157" s="8"/>
      <c r="C157" s="8"/>
      <c r="D157" s="8"/>
      <c r="E157" s="85"/>
      <c r="F157" s="43"/>
      <c r="G157" s="1"/>
      <c r="H157" s="7"/>
      <c r="I157" s="8"/>
      <c r="J157" s="8"/>
      <c r="K157" s="8"/>
      <c r="L157" s="85"/>
      <c r="M157" s="43"/>
      <c r="N157" s="1"/>
      <c r="O157" s="7"/>
      <c r="P157" s="8"/>
      <c r="Q157" s="8"/>
      <c r="R157" s="8"/>
      <c r="S157" s="85"/>
      <c r="T157" s="43"/>
      <c r="U157" s="1"/>
    </row>
    <row r="158" spans="1:21" x14ac:dyDescent="0.2">
      <c r="A158" s="7"/>
      <c r="B158" s="8"/>
      <c r="C158" s="8"/>
      <c r="D158" s="8"/>
      <c r="E158" s="85"/>
      <c r="F158" s="43"/>
      <c r="G158" s="1"/>
      <c r="H158" s="7"/>
      <c r="I158" s="8"/>
      <c r="J158" s="8"/>
      <c r="K158" s="8"/>
      <c r="L158" s="85"/>
      <c r="M158" s="43"/>
      <c r="N158" s="1"/>
      <c r="O158" s="7"/>
      <c r="P158" s="8"/>
      <c r="Q158" s="8"/>
      <c r="R158" s="8"/>
      <c r="S158" s="85"/>
      <c r="T158" s="43"/>
      <c r="U158" s="1"/>
    </row>
    <row r="159" spans="1:21" x14ac:dyDescent="0.2">
      <c r="A159" s="7"/>
      <c r="B159" s="8"/>
      <c r="C159" s="8"/>
      <c r="D159" s="8"/>
      <c r="E159" s="85"/>
      <c r="F159" s="43"/>
      <c r="G159" s="1"/>
      <c r="H159" s="7"/>
      <c r="I159" s="8"/>
      <c r="J159" s="8"/>
      <c r="K159" s="8"/>
      <c r="L159" s="85"/>
      <c r="M159" s="43"/>
      <c r="N159" s="1"/>
      <c r="O159" s="7"/>
      <c r="P159" s="8"/>
      <c r="Q159" s="8"/>
      <c r="R159" s="8"/>
      <c r="S159" s="85"/>
      <c r="T159" s="43"/>
      <c r="U159" s="1"/>
    </row>
    <row r="160" spans="1:21" x14ac:dyDescent="0.2">
      <c r="A160" s="7"/>
      <c r="B160" s="8"/>
      <c r="C160" s="8"/>
      <c r="D160" s="8"/>
      <c r="E160" s="85"/>
      <c r="F160" s="43"/>
      <c r="G160" s="1"/>
      <c r="H160" s="7"/>
      <c r="I160" s="8"/>
      <c r="J160" s="8"/>
      <c r="K160" s="8"/>
      <c r="L160" s="85"/>
      <c r="M160" s="43"/>
      <c r="N160" s="1"/>
      <c r="O160" s="7"/>
      <c r="P160" s="8"/>
      <c r="Q160" s="8"/>
      <c r="R160" s="8"/>
      <c r="S160" s="85"/>
      <c r="T160" s="43"/>
      <c r="U160" s="1"/>
    </row>
    <row r="161" spans="1:21" x14ac:dyDescent="0.2">
      <c r="A161" s="7"/>
      <c r="B161" s="8"/>
      <c r="C161" s="8"/>
      <c r="D161" s="8"/>
      <c r="E161" s="85"/>
      <c r="F161" s="43"/>
      <c r="G161" s="1"/>
      <c r="H161" s="7"/>
      <c r="I161" s="8"/>
      <c r="J161" s="8"/>
      <c r="K161" s="8"/>
      <c r="L161" s="85"/>
      <c r="M161" s="43"/>
      <c r="N161" s="1"/>
      <c r="O161" s="7"/>
      <c r="P161" s="8"/>
      <c r="Q161" s="8"/>
      <c r="R161" s="8"/>
      <c r="S161" s="85"/>
      <c r="T161" s="43"/>
      <c r="U161" s="1"/>
    </row>
    <row r="162" spans="1:21" ht="13.5" thickBot="1" x14ac:dyDescent="0.25">
      <c r="A162" s="7"/>
      <c r="B162" s="8"/>
      <c r="C162" s="8"/>
      <c r="D162" s="8"/>
      <c r="E162" s="85"/>
      <c r="F162" s="43"/>
      <c r="G162" s="1"/>
      <c r="H162" s="7"/>
      <c r="I162" s="8"/>
      <c r="J162" s="8"/>
      <c r="K162" s="8"/>
      <c r="L162" s="85"/>
      <c r="M162" s="43"/>
      <c r="N162" s="1"/>
      <c r="O162" s="7"/>
      <c r="P162" s="8"/>
      <c r="Q162" s="8"/>
      <c r="R162" s="8"/>
      <c r="S162" s="85"/>
      <c r="T162" s="43"/>
      <c r="U162" s="1"/>
    </row>
    <row r="163" spans="1:21" ht="13.5" thickBot="1" x14ac:dyDescent="0.25">
      <c r="A163" s="17" t="s">
        <v>46</v>
      </c>
      <c r="B163" s="15" t="s">
        <v>47</v>
      </c>
      <c r="C163" s="15"/>
      <c r="D163" s="15"/>
      <c r="E163" s="15"/>
      <c r="F163" s="53" t="s">
        <v>116</v>
      </c>
      <c r="G163" s="16" t="s">
        <v>70</v>
      </c>
      <c r="H163" s="17" t="s">
        <v>46</v>
      </c>
      <c r="I163" s="15" t="s">
        <v>47</v>
      </c>
      <c r="J163" s="15"/>
      <c r="K163" s="15"/>
      <c r="L163" s="15"/>
      <c r="M163" s="53" t="s">
        <v>120</v>
      </c>
      <c r="N163" s="16" t="s">
        <v>70</v>
      </c>
      <c r="O163" s="17" t="s">
        <v>46</v>
      </c>
      <c r="P163" s="15" t="s">
        <v>47</v>
      </c>
      <c r="Q163" s="15"/>
      <c r="R163" s="15"/>
      <c r="S163" s="15"/>
      <c r="T163" s="53" t="s">
        <v>124</v>
      </c>
      <c r="U163" s="16" t="s">
        <v>70</v>
      </c>
    </row>
    <row r="164" spans="1:21" x14ac:dyDescent="0.2">
      <c r="A164" s="3" t="s">
        <v>18</v>
      </c>
      <c r="B164" s="4" t="s">
        <v>19</v>
      </c>
      <c r="C164" s="4" t="s">
        <v>21</v>
      </c>
      <c r="D164" s="4" t="s">
        <v>20</v>
      </c>
      <c r="E164" s="5" t="s">
        <v>43</v>
      </c>
      <c r="F164" s="5" t="s">
        <v>22</v>
      </c>
      <c r="G164" s="6" t="s">
        <v>30</v>
      </c>
      <c r="H164" s="3" t="s">
        <v>18</v>
      </c>
      <c r="I164" s="4" t="s">
        <v>19</v>
      </c>
      <c r="J164" s="4" t="s">
        <v>21</v>
      </c>
      <c r="K164" s="4" t="s">
        <v>20</v>
      </c>
      <c r="L164" s="5" t="s">
        <v>43</v>
      </c>
      <c r="M164" s="5" t="s">
        <v>22</v>
      </c>
      <c r="N164" s="6" t="s">
        <v>30</v>
      </c>
      <c r="O164" s="3" t="s">
        <v>18</v>
      </c>
      <c r="P164" s="4" t="s">
        <v>19</v>
      </c>
      <c r="Q164" s="4" t="s">
        <v>21</v>
      </c>
      <c r="R164" s="4" t="s">
        <v>20</v>
      </c>
      <c r="S164" s="5" t="s">
        <v>43</v>
      </c>
      <c r="T164" s="5" t="s">
        <v>22</v>
      </c>
      <c r="U164" s="6" t="s">
        <v>30</v>
      </c>
    </row>
    <row r="165" spans="1:21" x14ac:dyDescent="0.2">
      <c r="A165" s="7">
        <v>44651</v>
      </c>
      <c r="B165" s="242">
        <v>0.20833333333333334</v>
      </c>
      <c r="C165" s="190"/>
      <c r="D165" s="243">
        <v>0.5</v>
      </c>
      <c r="E165" s="116">
        <f t="shared" ref="E165:E167" si="43">SUM(D165-B165-C165)</f>
        <v>0.29166666666666663</v>
      </c>
      <c r="F165" s="207">
        <v>0</v>
      </c>
      <c r="G165" s="1"/>
      <c r="H165" s="7">
        <v>44773</v>
      </c>
      <c r="I165" s="45"/>
      <c r="J165" s="45"/>
      <c r="K165" s="45"/>
      <c r="L165" s="85"/>
      <c r="M165" s="18"/>
      <c r="N165" s="288" t="s">
        <v>772</v>
      </c>
      <c r="O165" s="7">
        <v>44895</v>
      </c>
      <c r="P165" s="302"/>
      <c r="Q165" s="302"/>
      <c r="R165" s="302"/>
      <c r="S165" s="116">
        <f t="shared" ref="S165:S166" si="44">SUM(R165-P165-Q165)</f>
        <v>0</v>
      </c>
      <c r="T165" s="207">
        <v>0</v>
      </c>
      <c r="U165" s="1"/>
    </row>
    <row r="166" spans="1:21" x14ac:dyDescent="0.2">
      <c r="A166" s="7">
        <v>44652</v>
      </c>
      <c r="B166" s="242">
        <v>0.20833333333333334</v>
      </c>
      <c r="C166" s="190"/>
      <c r="D166" s="243">
        <v>0.5</v>
      </c>
      <c r="E166" s="116">
        <f t="shared" si="43"/>
        <v>0.29166666666666663</v>
      </c>
      <c r="F166" s="207">
        <v>0</v>
      </c>
      <c r="G166" s="1"/>
      <c r="H166" s="7">
        <v>44774</v>
      </c>
      <c r="I166" s="97"/>
      <c r="J166" s="98"/>
      <c r="K166" s="98"/>
      <c r="L166" s="99"/>
      <c r="M166" s="211"/>
      <c r="N166" s="206"/>
      <c r="O166" s="59">
        <v>44896</v>
      </c>
      <c r="P166" s="302"/>
      <c r="Q166" s="302"/>
      <c r="R166" s="302"/>
      <c r="S166" s="116">
        <f t="shared" si="44"/>
        <v>0</v>
      </c>
      <c r="T166" s="207">
        <v>0</v>
      </c>
      <c r="U166" s="1"/>
    </row>
    <row r="167" spans="1:21" x14ac:dyDescent="0.2">
      <c r="A167" s="7">
        <v>44653</v>
      </c>
      <c r="B167" s="242">
        <v>0.20833333333333334</v>
      </c>
      <c r="C167" s="190"/>
      <c r="D167" s="243">
        <v>0.5</v>
      </c>
      <c r="E167" s="116">
        <f t="shared" si="43"/>
        <v>0.29166666666666663</v>
      </c>
      <c r="F167" s="207">
        <v>0</v>
      </c>
      <c r="G167" s="1"/>
      <c r="H167" s="7">
        <v>44775</v>
      </c>
      <c r="I167" s="74"/>
      <c r="J167" s="150"/>
      <c r="K167" s="150"/>
      <c r="L167" s="158"/>
      <c r="M167" s="150"/>
      <c r="N167" s="288" t="s">
        <v>778</v>
      </c>
      <c r="O167" s="7">
        <v>44897</v>
      </c>
      <c r="P167" s="302"/>
      <c r="Q167" s="302"/>
      <c r="R167" s="302"/>
      <c r="S167" s="116">
        <v>0</v>
      </c>
      <c r="T167" s="207">
        <v>0</v>
      </c>
      <c r="U167" s="1"/>
    </row>
    <row r="168" spans="1:21" x14ac:dyDescent="0.2">
      <c r="A168" s="7">
        <v>44654</v>
      </c>
      <c r="B168" s="45"/>
      <c r="C168" s="45"/>
      <c r="D168" s="45"/>
      <c r="E168" s="85"/>
      <c r="F168" s="18"/>
      <c r="G168" s="103"/>
      <c r="H168" s="7">
        <v>44776</v>
      </c>
      <c r="I168" s="74"/>
      <c r="J168" s="150"/>
      <c r="K168" s="150"/>
      <c r="L168" s="158"/>
      <c r="M168" s="150"/>
      <c r="N168" s="288" t="s">
        <v>775</v>
      </c>
      <c r="O168" s="59">
        <v>44898</v>
      </c>
      <c r="P168" s="302"/>
      <c r="Q168" s="302"/>
      <c r="R168" s="302"/>
      <c r="S168" s="116">
        <v>0</v>
      </c>
      <c r="T168" s="207">
        <v>0</v>
      </c>
      <c r="U168" s="1"/>
    </row>
    <row r="169" spans="1:21" x14ac:dyDescent="0.2">
      <c r="A169" s="7">
        <v>44655</v>
      </c>
      <c r="B169" s="97"/>
      <c r="C169" s="98"/>
      <c r="D169" s="98"/>
      <c r="E169" s="99">
        <f>SUM(E140:E168)</f>
        <v>1.458333333333333</v>
      </c>
      <c r="F169" s="211">
        <v>0</v>
      </c>
      <c r="G169" s="206"/>
      <c r="H169" s="7">
        <v>44777</v>
      </c>
      <c r="I169" s="74"/>
      <c r="J169" s="150"/>
      <c r="K169" s="150"/>
      <c r="L169" s="158"/>
      <c r="M169" s="150"/>
      <c r="N169" s="288" t="s">
        <v>775</v>
      </c>
      <c r="O169" s="59">
        <v>44899</v>
      </c>
      <c r="P169" s="45"/>
      <c r="Q169" s="45"/>
      <c r="R169" s="45"/>
      <c r="S169" s="85"/>
      <c r="T169" s="18"/>
      <c r="U169" s="103"/>
    </row>
    <row r="170" spans="1:21" x14ac:dyDescent="0.2">
      <c r="A170" s="7">
        <v>44656</v>
      </c>
      <c r="B170" s="75"/>
      <c r="C170" s="75"/>
      <c r="D170" s="75"/>
      <c r="E170" s="76"/>
      <c r="F170" s="76"/>
      <c r="G170" s="202" t="s">
        <v>678</v>
      </c>
      <c r="H170" s="7">
        <v>44778</v>
      </c>
      <c r="I170" s="74"/>
      <c r="J170" s="150"/>
      <c r="K170" s="150"/>
      <c r="L170" s="158"/>
      <c r="M170" s="150"/>
      <c r="N170" s="288" t="s">
        <v>775</v>
      </c>
      <c r="O170" s="59">
        <v>44900</v>
      </c>
      <c r="P170" s="97"/>
      <c r="Q170" s="98"/>
      <c r="R170" s="98"/>
      <c r="S170" s="99">
        <f>SUM(S140:S169)</f>
        <v>0</v>
      </c>
      <c r="T170" s="211">
        <v>0</v>
      </c>
      <c r="U170" s="206"/>
    </row>
    <row r="171" spans="1:21" x14ac:dyDescent="0.2">
      <c r="A171" s="7">
        <v>44657</v>
      </c>
      <c r="B171" s="234">
        <v>0.41666666666666669</v>
      </c>
      <c r="C171" s="235"/>
      <c r="D171" s="236">
        <v>0.70833333333333337</v>
      </c>
      <c r="E171" s="116">
        <f t="shared" ref="E171:E174" si="45">SUM(D171-B171-C171)</f>
        <v>0.29166666666666669</v>
      </c>
      <c r="F171" s="207">
        <v>0</v>
      </c>
      <c r="G171" s="1"/>
      <c r="H171" s="7">
        <v>44779</v>
      </c>
      <c r="I171" s="74"/>
      <c r="J171" s="150"/>
      <c r="K171" s="150"/>
      <c r="L171" s="158"/>
      <c r="M171" s="150"/>
      <c r="N171" s="288" t="s">
        <v>775</v>
      </c>
      <c r="O171" s="7">
        <v>44901</v>
      </c>
      <c r="P171" s="302"/>
      <c r="Q171" s="302"/>
      <c r="R171" s="302"/>
      <c r="S171" s="116">
        <v>0</v>
      </c>
      <c r="T171" s="207">
        <v>0</v>
      </c>
      <c r="U171" s="1"/>
    </row>
    <row r="172" spans="1:21" x14ac:dyDescent="0.2">
      <c r="A172" s="7">
        <v>44658</v>
      </c>
      <c r="B172" s="234">
        <v>0.41666666666666669</v>
      </c>
      <c r="C172" s="235"/>
      <c r="D172" s="236">
        <v>0.70833333333333337</v>
      </c>
      <c r="E172" s="116">
        <f t="shared" si="45"/>
        <v>0.29166666666666669</v>
      </c>
      <c r="F172" s="207">
        <v>0</v>
      </c>
      <c r="G172" s="1"/>
      <c r="H172" s="7">
        <v>44780</v>
      </c>
      <c r="I172" s="45"/>
      <c r="J172" s="45"/>
      <c r="K172" s="45"/>
      <c r="L172" s="85"/>
      <c r="M172" s="18"/>
      <c r="N172" s="288" t="s">
        <v>772</v>
      </c>
      <c r="O172" s="7">
        <v>44902</v>
      </c>
      <c r="P172" s="302"/>
      <c r="Q172" s="302"/>
      <c r="R172" s="302"/>
      <c r="S172" s="116">
        <f t="shared" ref="S172:S173" si="46">SUM(R172-P172-Q172)</f>
        <v>0</v>
      </c>
      <c r="T172" s="207">
        <v>0</v>
      </c>
      <c r="U172" s="1"/>
    </row>
    <row r="173" spans="1:21" x14ac:dyDescent="0.2">
      <c r="A173" s="7">
        <v>44659</v>
      </c>
      <c r="B173" s="234">
        <v>0.41666666666666669</v>
      </c>
      <c r="C173" s="235"/>
      <c r="D173" s="236">
        <v>0.70833333333333337</v>
      </c>
      <c r="E173" s="116">
        <f t="shared" si="45"/>
        <v>0.29166666666666669</v>
      </c>
      <c r="F173" s="207">
        <v>0</v>
      </c>
      <c r="G173" s="1"/>
      <c r="H173" s="7">
        <v>44781</v>
      </c>
      <c r="I173" s="97"/>
      <c r="J173" s="98"/>
      <c r="K173" s="98"/>
      <c r="L173" s="99">
        <f>SUM(L167:L172)</f>
        <v>0</v>
      </c>
      <c r="M173" s="211">
        <v>0</v>
      </c>
      <c r="N173" s="206"/>
      <c r="O173" s="59">
        <v>44903</v>
      </c>
      <c r="P173" s="302"/>
      <c r="Q173" s="302"/>
      <c r="R173" s="302"/>
      <c r="S173" s="116">
        <f t="shared" si="46"/>
        <v>0</v>
      </c>
      <c r="T173" s="207">
        <v>0</v>
      </c>
      <c r="U173" s="1"/>
    </row>
    <row r="174" spans="1:21" x14ac:dyDescent="0.2">
      <c r="A174" s="7">
        <v>44660</v>
      </c>
      <c r="B174" s="234">
        <v>0.41666666666666669</v>
      </c>
      <c r="C174" s="235"/>
      <c r="D174" s="236">
        <v>0.70833333333333337</v>
      </c>
      <c r="E174" s="116">
        <f t="shared" si="45"/>
        <v>0.29166666666666669</v>
      </c>
      <c r="F174" s="207">
        <v>0</v>
      </c>
      <c r="G174" s="1"/>
      <c r="H174" s="7">
        <v>44782</v>
      </c>
      <c r="I174" s="74"/>
      <c r="J174" s="150"/>
      <c r="K174" s="150"/>
      <c r="L174" s="158"/>
      <c r="M174" s="150"/>
      <c r="N174" s="320" t="s">
        <v>776</v>
      </c>
      <c r="O174" s="7">
        <v>44904</v>
      </c>
      <c r="P174" s="302"/>
      <c r="Q174" s="302"/>
      <c r="R174" s="302"/>
      <c r="S174" s="116">
        <v>0</v>
      </c>
      <c r="T174" s="207">
        <v>0</v>
      </c>
      <c r="U174" s="1"/>
    </row>
    <row r="175" spans="1:21" x14ac:dyDescent="0.2">
      <c r="A175" s="7">
        <v>44661</v>
      </c>
      <c r="B175" s="45"/>
      <c r="C175" s="45"/>
      <c r="D175" s="45"/>
      <c r="E175" s="85"/>
      <c r="F175" s="18"/>
      <c r="G175" s="103"/>
      <c r="H175" s="7">
        <v>44783</v>
      </c>
      <c r="I175" s="74"/>
      <c r="J175" s="150"/>
      <c r="K175" s="150"/>
      <c r="L175" s="158"/>
      <c r="M175" s="150"/>
      <c r="N175" s="320" t="s">
        <v>779</v>
      </c>
      <c r="O175" s="59">
        <v>44905</v>
      </c>
      <c r="P175" s="302"/>
      <c r="Q175" s="302"/>
      <c r="R175" s="302"/>
      <c r="S175" s="116">
        <v>0</v>
      </c>
      <c r="T175" s="207">
        <v>0</v>
      </c>
      <c r="U175" s="1"/>
    </row>
    <row r="176" spans="1:21" x14ac:dyDescent="0.2">
      <c r="A176" s="7">
        <v>44662</v>
      </c>
      <c r="B176" s="97"/>
      <c r="C176" s="98"/>
      <c r="D176" s="98"/>
      <c r="E176" s="99">
        <f>SUM(E170:E175)</f>
        <v>1.1666666666666667</v>
      </c>
      <c r="F176" s="211">
        <v>0</v>
      </c>
      <c r="G176" s="206"/>
      <c r="H176" s="7">
        <v>44784</v>
      </c>
      <c r="I176" s="74"/>
      <c r="J176" s="150"/>
      <c r="K176" s="150"/>
      <c r="L176" s="158"/>
      <c r="M176" s="150"/>
      <c r="N176" s="320" t="s">
        <v>743</v>
      </c>
      <c r="O176" s="59">
        <v>44906</v>
      </c>
      <c r="P176" s="45"/>
      <c r="Q176" s="45"/>
      <c r="R176" s="45"/>
      <c r="S176" s="85"/>
      <c r="T176" s="18"/>
      <c r="U176" s="103"/>
    </row>
    <row r="177" spans="1:21" x14ac:dyDescent="0.2">
      <c r="A177" s="7">
        <v>44663</v>
      </c>
      <c r="B177" s="222">
        <v>0.35416666666666669</v>
      </c>
      <c r="C177" s="222">
        <v>2.0833333333333332E-2</v>
      </c>
      <c r="D177" s="222">
        <v>0.66666666666666663</v>
      </c>
      <c r="E177" s="116">
        <f t="shared" ref="E177" si="47">SUM(D177-B177-C177)</f>
        <v>0.29166666666666663</v>
      </c>
      <c r="F177" s="207">
        <v>0</v>
      </c>
      <c r="G177" s="320" t="s">
        <v>773</v>
      </c>
      <c r="H177" s="7">
        <v>44785</v>
      </c>
      <c r="I177" s="74"/>
      <c r="J177" s="150"/>
      <c r="K177" s="150"/>
      <c r="L177" s="158"/>
      <c r="M177" s="150"/>
      <c r="N177" s="320" t="s">
        <v>743</v>
      </c>
      <c r="O177" s="59">
        <v>44907</v>
      </c>
      <c r="P177" s="97"/>
      <c r="Q177" s="98"/>
      <c r="R177" s="98"/>
      <c r="S177" s="99">
        <f>SUM(S171:S176)</f>
        <v>0</v>
      </c>
      <c r="T177" s="211">
        <v>0</v>
      </c>
      <c r="U177" s="206"/>
    </row>
    <row r="178" spans="1:21" x14ac:dyDescent="0.2">
      <c r="A178" s="7">
        <v>44664</v>
      </c>
      <c r="B178" s="222">
        <v>0.35416666666666669</v>
      </c>
      <c r="C178" s="222">
        <v>2.0833333333333332E-2</v>
      </c>
      <c r="D178" s="222">
        <v>0.66666666666666663</v>
      </c>
      <c r="E178" s="116">
        <f t="shared" ref="E178" si="48">SUM(D178-B178-C178)</f>
        <v>0.29166666666666663</v>
      </c>
      <c r="F178" s="207">
        <v>0</v>
      </c>
      <c r="G178" s="320"/>
      <c r="H178" s="7">
        <v>44786</v>
      </c>
      <c r="I178" s="74"/>
      <c r="J178" s="150"/>
      <c r="K178" s="150"/>
      <c r="L178" s="158"/>
      <c r="M178" s="150"/>
      <c r="N178" s="320" t="s">
        <v>743</v>
      </c>
      <c r="O178" s="7">
        <v>44908</v>
      </c>
      <c r="P178" s="302"/>
      <c r="Q178" s="302"/>
      <c r="R178" s="302"/>
      <c r="S178" s="116">
        <v>0</v>
      </c>
      <c r="T178" s="207">
        <v>0</v>
      </c>
      <c r="U178" s="1"/>
    </row>
    <row r="179" spans="1:21" x14ac:dyDescent="0.2">
      <c r="A179" s="7">
        <v>44665</v>
      </c>
      <c r="B179" s="74"/>
      <c r="C179" s="150"/>
      <c r="D179" s="150"/>
      <c r="E179" s="158"/>
      <c r="F179" s="150"/>
      <c r="G179" s="64" t="s">
        <v>360</v>
      </c>
      <c r="H179" s="7">
        <v>44787</v>
      </c>
      <c r="I179" s="75"/>
      <c r="J179" s="75"/>
      <c r="K179" s="75"/>
      <c r="L179" s="76"/>
      <c r="M179" s="76"/>
      <c r="N179" s="202" t="s">
        <v>684</v>
      </c>
      <c r="O179" s="7">
        <v>44909</v>
      </c>
      <c r="P179" s="302"/>
      <c r="Q179" s="302"/>
      <c r="R179" s="302"/>
      <c r="S179" s="116">
        <f t="shared" ref="S179:S180" si="49">SUM(R179-P179-Q179)</f>
        <v>0</v>
      </c>
      <c r="T179" s="207">
        <v>0</v>
      </c>
      <c r="U179" s="1"/>
    </row>
    <row r="180" spans="1:21" x14ac:dyDescent="0.2">
      <c r="A180" s="7">
        <v>44666</v>
      </c>
      <c r="B180" s="74"/>
      <c r="C180" s="150"/>
      <c r="D180" s="150"/>
      <c r="E180" s="158"/>
      <c r="F180" s="150"/>
      <c r="G180" s="64" t="s">
        <v>780</v>
      </c>
      <c r="H180" s="7">
        <v>44788</v>
      </c>
      <c r="I180" s="97"/>
      <c r="J180" s="98"/>
      <c r="K180" s="98"/>
      <c r="L180" s="99">
        <f>SUM(L174:L179)</f>
        <v>0</v>
      </c>
      <c r="M180" s="211">
        <v>0</v>
      </c>
      <c r="N180" s="206"/>
      <c r="O180" s="59">
        <v>44910</v>
      </c>
      <c r="P180" s="302"/>
      <c r="Q180" s="302"/>
      <c r="R180" s="302"/>
      <c r="S180" s="116">
        <f t="shared" si="49"/>
        <v>0</v>
      </c>
      <c r="T180" s="207">
        <v>0</v>
      </c>
      <c r="U180" s="1"/>
    </row>
    <row r="181" spans="1:21" x14ac:dyDescent="0.2">
      <c r="A181" s="7">
        <v>44667</v>
      </c>
      <c r="B181" s="74"/>
      <c r="C181" s="150"/>
      <c r="D181" s="150"/>
      <c r="E181" s="158"/>
      <c r="F181" s="150"/>
      <c r="G181" s="64" t="s">
        <v>780</v>
      </c>
      <c r="H181" s="7">
        <v>44789</v>
      </c>
      <c r="I181" s="302"/>
      <c r="J181" s="302"/>
      <c r="K181" s="302"/>
      <c r="L181" s="116">
        <v>0</v>
      </c>
      <c r="M181" s="207">
        <v>0</v>
      </c>
      <c r="N181" s="320" t="s">
        <v>743</v>
      </c>
      <c r="O181" s="7">
        <v>44911</v>
      </c>
      <c r="P181" s="302"/>
      <c r="Q181" s="302"/>
      <c r="R181" s="302"/>
      <c r="S181" s="116">
        <v>0</v>
      </c>
      <c r="T181" s="207">
        <v>0</v>
      </c>
      <c r="U181" s="1"/>
    </row>
    <row r="182" spans="1:21" x14ac:dyDescent="0.2">
      <c r="A182" s="7">
        <v>44668</v>
      </c>
      <c r="B182" s="45"/>
      <c r="C182" s="45"/>
      <c r="D182" s="45"/>
      <c r="E182" s="85"/>
      <c r="F182" s="18"/>
      <c r="G182" s="103"/>
      <c r="H182" s="7">
        <v>44790</v>
      </c>
      <c r="I182" s="302"/>
      <c r="J182" s="302"/>
      <c r="K182" s="302"/>
      <c r="L182" s="116">
        <f t="shared" ref="L182:L183" si="50">SUM(K182-I182-J182)</f>
        <v>0</v>
      </c>
      <c r="M182" s="207">
        <v>0</v>
      </c>
      <c r="N182" s="320" t="s">
        <v>743</v>
      </c>
      <c r="O182" s="59">
        <v>44912</v>
      </c>
      <c r="P182" s="302"/>
      <c r="Q182" s="302"/>
      <c r="R182" s="302"/>
      <c r="S182" s="116">
        <v>0</v>
      </c>
      <c r="T182" s="207">
        <v>0</v>
      </c>
      <c r="U182" s="1"/>
    </row>
    <row r="183" spans="1:21" x14ac:dyDescent="0.2">
      <c r="A183" s="7">
        <v>44669</v>
      </c>
      <c r="B183" s="97"/>
      <c r="C183" s="98"/>
      <c r="D183" s="98"/>
      <c r="E183" s="99">
        <f>SUM(E177:E182)</f>
        <v>0.58333333333333326</v>
      </c>
      <c r="F183" s="211">
        <v>0</v>
      </c>
      <c r="G183" s="206"/>
      <c r="H183" s="7">
        <v>44791</v>
      </c>
      <c r="I183" s="302"/>
      <c r="J183" s="302"/>
      <c r="K183" s="302"/>
      <c r="L183" s="116">
        <f t="shared" si="50"/>
        <v>0</v>
      </c>
      <c r="M183" s="207">
        <v>0</v>
      </c>
      <c r="N183" s="320" t="s">
        <v>743</v>
      </c>
      <c r="O183" s="59">
        <v>44913</v>
      </c>
      <c r="P183" s="45"/>
      <c r="Q183" s="45"/>
      <c r="R183" s="45"/>
      <c r="S183" s="85"/>
      <c r="T183" s="18"/>
      <c r="U183" s="103"/>
    </row>
    <row r="184" spans="1:21" x14ac:dyDescent="0.2">
      <c r="A184" s="7">
        <v>44670</v>
      </c>
      <c r="B184" s="222">
        <v>0.35416666666666669</v>
      </c>
      <c r="C184" s="222">
        <v>2.0833333333333332E-2</v>
      </c>
      <c r="D184" s="222">
        <v>0.66666666666666663</v>
      </c>
      <c r="E184" s="116">
        <f t="shared" ref="E184" si="51">SUM(D184-B184-C184)</f>
        <v>0.29166666666666663</v>
      </c>
      <c r="F184" s="207">
        <v>0</v>
      </c>
      <c r="G184" s="320"/>
      <c r="H184" s="7">
        <v>44792</v>
      </c>
      <c r="I184" s="302"/>
      <c r="J184" s="302"/>
      <c r="K184" s="302"/>
      <c r="L184" s="116">
        <v>0</v>
      </c>
      <c r="M184" s="207">
        <v>0</v>
      </c>
      <c r="N184" s="320" t="s">
        <v>743</v>
      </c>
      <c r="O184" s="59">
        <v>44914</v>
      </c>
      <c r="P184" s="97"/>
      <c r="Q184" s="98"/>
      <c r="R184" s="98"/>
      <c r="S184" s="99">
        <f>SUM(S178:S183)</f>
        <v>0</v>
      </c>
      <c r="T184" s="211">
        <v>0</v>
      </c>
      <c r="U184" s="206"/>
    </row>
    <row r="185" spans="1:21" x14ac:dyDescent="0.2">
      <c r="A185" s="7">
        <v>44671</v>
      </c>
      <c r="B185" s="222">
        <v>0.35416666666666669</v>
      </c>
      <c r="C185" s="222">
        <v>2.0833333333333332E-2</v>
      </c>
      <c r="D185" s="222">
        <v>0.66666666666666663</v>
      </c>
      <c r="E185" s="116">
        <f t="shared" ref="E185:E188" si="52">SUM(D185-B185-C185)</f>
        <v>0.29166666666666663</v>
      </c>
      <c r="F185" s="207">
        <v>0</v>
      </c>
      <c r="G185" s="320" t="s">
        <v>743</v>
      </c>
      <c r="H185" s="7">
        <v>44793</v>
      </c>
      <c r="I185" s="302"/>
      <c r="J185" s="302"/>
      <c r="K185" s="302"/>
      <c r="L185" s="116">
        <v>0</v>
      </c>
      <c r="M185" s="207">
        <v>0</v>
      </c>
      <c r="N185" s="320" t="s">
        <v>743</v>
      </c>
      <c r="O185" s="7">
        <v>44915</v>
      </c>
      <c r="P185" s="302"/>
      <c r="Q185" s="302"/>
      <c r="R185" s="302"/>
      <c r="S185" s="116">
        <v>0</v>
      </c>
      <c r="T185" s="207">
        <v>0</v>
      </c>
      <c r="U185" s="320" t="s">
        <v>773</v>
      </c>
    </row>
    <row r="186" spans="1:21" x14ac:dyDescent="0.2">
      <c r="A186" s="7">
        <v>44672</v>
      </c>
      <c r="B186" s="222">
        <v>0.35416666666666669</v>
      </c>
      <c r="C186" s="222">
        <v>2.0833333333333332E-2</v>
      </c>
      <c r="D186" s="222">
        <v>0.66666666666666663</v>
      </c>
      <c r="E186" s="116">
        <f t="shared" si="52"/>
        <v>0.29166666666666663</v>
      </c>
      <c r="F186" s="207">
        <v>0</v>
      </c>
      <c r="G186" s="320" t="s">
        <v>743</v>
      </c>
      <c r="H186" s="7">
        <v>44794</v>
      </c>
      <c r="I186" s="45"/>
      <c r="J186" s="45"/>
      <c r="K186" s="45"/>
      <c r="L186" s="85"/>
      <c r="M186" s="18"/>
      <c r="N186" s="103"/>
      <c r="O186" s="7">
        <v>44916</v>
      </c>
      <c r="P186" s="302"/>
      <c r="Q186" s="302"/>
      <c r="R186" s="302"/>
      <c r="S186" s="116">
        <f t="shared" ref="S186:S187" si="53">SUM(R186-P186-Q186)</f>
        <v>0</v>
      </c>
      <c r="T186" s="207">
        <v>0</v>
      </c>
      <c r="U186" s="320"/>
    </row>
    <row r="187" spans="1:21" x14ac:dyDescent="0.2">
      <c r="A187" s="7">
        <v>44673</v>
      </c>
      <c r="B187" s="222">
        <v>0.35416666666666669</v>
      </c>
      <c r="C187" s="222">
        <v>2.0833333333333332E-2</v>
      </c>
      <c r="D187" s="222">
        <v>0.66666666666666663</v>
      </c>
      <c r="E187" s="116">
        <f t="shared" si="52"/>
        <v>0.29166666666666663</v>
      </c>
      <c r="F187" s="207">
        <v>0</v>
      </c>
      <c r="G187" s="320"/>
      <c r="H187" s="7">
        <v>44795</v>
      </c>
      <c r="I187" s="97"/>
      <c r="J187" s="98"/>
      <c r="K187" s="98"/>
      <c r="L187" s="99">
        <f>SUM(L181:L186)</f>
        <v>0</v>
      </c>
      <c r="M187" s="211">
        <v>0</v>
      </c>
      <c r="N187" s="206"/>
      <c r="O187" s="59">
        <v>44917</v>
      </c>
      <c r="P187" s="302"/>
      <c r="Q187" s="302"/>
      <c r="R187" s="302"/>
      <c r="S187" s="116">
        <f t="shared" si="53"/>
        <v>0</v>
      </c>
      <c r="T187" s="207">
        <v>0</v>
      </c>
      <c r="U187" s="320"/>
    </row>
    <row r="188" spans="1:21" x14ac:dyDescent="0.2">
      <c r="A188" s="7">
        <v>44674</v>
      </c>
      <c r="B188" s="222">
        <v>0.35416666666666669</v>
      </c>
      <c r="C188" s="222">
        <v>2.0833333333333332E-2</v>
      </c>
      <c r="D188" s="222">
        <v>0.66666666666666663</v>
      </c>
      <c r="E188" s="116">
        <f t="shared" si="52"/>
        <v>0.29166666666666663</v>
      </c>
      <c r="F188" s="207">
        <v>0</v>
      </c>
      <c r="G188" s="320" t="s">
        <v>743</v>
      </c>
      <c r="H188" s="7">
        <v>44796</v>
      </c>
      <c r="I188" s="302"/>
      <c r="J188" s="302"/>
      <c r="K188" s="302"/>
      <c r="L188" s="116">
        <v>0</v>
      </c>
      <c r="M188" s="207">
        <v>0</v>
      </c>
      <c r="N188" s="320" t="s">
        <v>783</v>
      </c>
      <c r="O188" s="7">
        <v>44918</v>
      </c>
      <c r="P188" s="302"/>
      <c r="Q188" s="302"/>
      <c r="R188" s="302"/>
      <c r="S188" s="116">
        <v>0</v>
      </c>
      <c r="T188" s="207">
        <v>0</v>
      </c>
      <c r="U188" s="320"/>
    </row>
    <row r="189" spans="1:21" x14ac:dyDescent="0.2">
      <c r="A189" s="7">
        <v>44675</v>
      </c>
      <c r="B189" s="45"/>
      <c r="C189" s="45"/>
      <c r="D189" s="45"/>
      <c r="E189" s="85"/>
      <c r="F189" s="18"/>
      <c r="G189" s="103"/>
      <c r="H189" s="7">
        <v>44797</v>
      </c>
      <c r="I189" s="302"/>
      <c r="J189" s="302"/>
      <c r="K189" s="302"/>
      <c r="L189" s="116">
        <f t="shared" ref="L189:L190" si="54">SUM(K189-I189-J189)</f>
        <v>0</v>
      </c>
      <c r="M189" s="207">
        <v>0</v>
      </c>
      <c r="N189" s="320"/>
      <c r="O189" s="59">
        <v>44919</v>
      </c>
      <c r="P189" s="75"/>
      <c r="Q189" s="75"/>
      <c r="R189" s="75"/>
      <c r="S189" s="76"/>
      <c r="T189" s="76"/>
      <c r="U189" s="202" t="s">
        <v>740</v>
      </c>
    </row>
    <row r="190" spans="1:21" x14ac:dyDescent="0.2">
      <c r="A190" s="7">
        <v>44676</v>
      </c>
      <c r="B190" s="97"/>
      <c r="C190" s="98"/>
      <c r="D190" s="98"/>
      <c r="E190" s="99">
        <f>SUM(E184:E189)</f>
        <v>1.458333333333333</v>
      </c>
      <c r="F190" s="211">
        <v>0</v>
      </c>
      <c r="G190" s="206"/>
      <c r="H190" s="7">
        <v>44798</v>
      </c>
      <c r="I190" s="302"/>
      <c r="J190" s="302"/>
      <c r="K190" s="302"/>
      <c r="L190" s="116">
        <f t="shared" si="54"/>
        <v>0</v>
      </c>
      <c r="M190" s="207">
        <v>0</v>
      </c>
      <c r="N190" s="320"/>
      <c r="O190" s="59">
        <v>44920</v>
      </c>
      <c r="P190" s="45"/>
      <c r="Q190" s="45"/>
      <c r="R190" s="45"/>
      <c r="S190" s="85"/>
      <c r="T190" s="18"/>
      <c r="U190" s="103"/>
    </row>
    <row r="191" spans="1:21" x14ac:dyDescent="0.2">
      <c r="A191" s="7">
        <v>44677</v>
      </c>
      <c r="B191" s="222">
        <v>0.35416666666666669</v>
      </c>
      <c r="C191" s="222">
        <v>2.0833333333333332E-2</v>
      </c>
      <c r="D191" s="222">
        <v>0.66666666666666663</v>
      </c>
      <c r="E191" s="116">
        <f t="shared" ref="E191" si="55">SUM(D191-B191-C191)</f>
        <v>0.29166666666666663</v>
      </c>
      <c r="F191" s="207">
        <v>0</v>
      </c>
      <c r="G191" s="1"/>
      <c r="H191" s="7">
        <v>44799</v>
      </c>
      <c r="I191" s="302"/>
      <c r="J191" s="302"/>
      <c r="K191" s="302"/>
      <c r="L191" s="116">
        <v>0</v>
      </c>
      <c r="M191" s="207">
        <v>0</v>
      </c>
      <c r="N191" s="320"/>
      <c r="O191" s="59">
        <v>44921</v>
      </c>
      <c r="P191" s="97"/>
      <c r="Q191" s="98"/>
      <c r="R191" s="98"/>
      <c r="S191" s="99">
        <f>SUM(S185:S190)</f>
        <v>0</v>
      </c>
      <c r="T191" s="211">
        <v>0</v>
      </c>
      <c r="U191" s="206"/>
    </row>
    <row r="192" spans="1:21" x14ac:dyDescent="0.2">
      <c r="A192" s="7">
        <v>44678</v>
      </c>
      <c r="B192" s="222">
        <v>0.35416666666666669</v>
      </c>
      <c r="C192" s="222">
        <v>2.0833333333333332E-2</v>
      </c>
      <c r="D192" s="222">
        <v>0.66666666666666663</v>
      </c>
      <c r="E192" s="116">
        <f t="shared" ref="E192:E194" si="56">SUM(D192-B192-C192)</f>
        <v>0.29166666666666663</v>
      </c>
      <c r="F192" s="207">
        <v>0</v>
      </c>
      <c r="G192" s="1"/>
      <c r="H192" s="7">
        <v>44800</v>
      </c>
      <c r="I192" s="302"/>
      <c r="J192" s="302"/>
      <c r="K192" s="302"/>
      <c r="L192" s="116">
        <v>0</v>
      </c>
      <c r="M192" s="207">
        <v>0</v>
      </c>
      <c r="N192" s="320"/>
      <c r="O192" s="7">
        <v>44922</v>
      </c>
      <c r="P192" s="74"/>
      <c r="Q192" s="150"/>
      <c r="R192" s="150"/>
      <c r="S192" s="158"/>
      <c r="T192" s="150"/>
      <c r="U192" s="64" t="s">
        <v>360</v>
      </c>
    </row>
    <row r="193" spans="1:21" x14ac:dyDescent="0.2">
      <c r="A193" s="7">
        <v>44679</v>
      </c>
      <c r="B193" s="222">
        <v>0.35416666666666669</v>
      </c>
      <c r="C193" s="222">
        <v>2.0833333333333332E-2</v>
      </c>
      <c r="D193" s="222">
        <v>0.66666666666666663</v>
      </c>
      <c r="E193" s="116">
        <f t="shared" si="56"/>
        <v>0.29166666666666663</v>
      </c>
      <c r="F193" s="207">
        <v>0</v>
      </c>
      <c r="G193" s="1"/>
      <c r="H193" s="7">
        <v>44801</v>
      </c>
      <c r="I193" s="45"/>
      <c r="J193" s="45"/>
      <c r="K193" s="45"/>
      <c r="L193" s="85"/>
      <c r="M193" s="18"/>
      <c r="N193" s="103"/>
      <c r="O193" s="7">
        <v>44923</v>
      </c>
      <c r="P193" s="74"/>
      <c r="Q193" s="150"/>
      <c r="R193" s="150"/>
      <c r="S193" s="158"/>
      <c r="T193" s="150"/>
      <c r="U193" s="64" t="s">
        <v>360</v>
      </c>
    </row>
    <row r="194" spans="1:21" x14ac:dyDescent="0.2">
      <c r="A194" s="7">
        <v>44680</v>
      </c>
      <c r="B194" s="222">
        <v>0.35416666666666669</v>
      </c>
      <c r="C194" s="222">
        <v>2.0833333333333332E-2</v>
      </c>
      <c r="D194" s="222">
        <v>0.66666666666666663</v>
      </c>
      <c r="E194" s="116">
        <f t="shared" si="56"/>
        <v>0.29166666666666663</v>
      </c>
      <c r="F194" s="207">
        <v>0</v>
      </c>
      <c r="G194" s="1"/>
      <c r="H194" s="7">
        <v>44802</v>
      </c>
      <c r="I194" s="97"/>
      <c r="J194" s="98"/>
      <c r="K194" s="98"/>
      <c r="L194" s="99">
        <f>SUM(L188:L193)</f>
        <v>0</v>
      </c>
      <c r="M194" s="211">
        <v>0</v>
      </c>
      <c r="N194" s="206"/>
      <c r="O194" s="59">
        <v>44924</v>
      </c>
      <c r="P194" s="74"/>
      <c r="Q194" s="150"/>
      <c r="R194" s="150"/>
      <c r="S194" s="158"/>
      <c r="T194" s="150"/>
      <c r="U194" s="64" t="s">
        <v>360</v>
      </c>
    </row>
    <row r="195" spans="1:21" x14ac:dyDescent="0.2">
      <c r="A195" s="7"/>
      <c r="B195" s="8"/>
      <c r="C195" s="8"/>
      <c r="D195" s="8"/>
      <c r="E195" s="85"/>
      <c r="F195" s="43"/>
      <c r="G195" s="1"/>
      <c r="H195" s="7">
        <v>44803</v>
      </c>
      <c r="I195" s="302"/>
      <c r="J195" s="302"/>
      <c r="K195" s="302"/>
      <c r="L195" s="116">
        <v>0</v>
      </c>
      <c r="M195" s="207">
        <v>0</v>
      </c>
      <c r="N195" s="320"/>
      <c r="O195" s="7">
        <v>44925</v>
      </c>
      <c r="P195" s="74"/>
      <c r="Q195" s="150"/>
      <c r="R195" s="150"/>
      <c r="S195" s="158"/>
      <c r="T195" s="150"/>
      <c r="U195" s="64" t="s">
        <v>360</v>
      </c>
    </row>
    <row r="196" spans="1:21" x14ac:dyDescent="0.2">
      <c r="A196" s="7"/>
      <c r="B196" s="8"/>
      <c r="C196" s="8"/>
      <c r="D196" s="8"/>
      <c r="E196" s="85"/>
      <c r="F196" s="43"/>
      <c r="G196" s="1"/>
      <c r="H196" s="7"/>
      <c r="I196" s="8"/>
      <c r="J196" s="8"/>
      <c r="K196" s="8"/>
      <c r="L196" s="85"/>
      <c r="M196" s="43"/>
      <c r="N196" s="1"/>
      <c r="O196" s="303">
        <v>44926</v>
      </c>
      <c r="P196" s="75"/>
      <c r="Q196" s="75"/>
      <c r="R196" s="75"/>
      <c r="S196" s="76"/>
      <c r="T196" s="76"/>
      <c r="U196" s="202" t="s">
        <v>736</v>
      </c>
    </row>
    <row r="197" spans="1:21" x14ac:dyDescent="0.2">
      <c r="A197" s="7"/>
      <c r="B197" s="8"/>
      <c r="C197" s="8"/>
      <c r="D197" s="8"/>
      <c r="E197" s="85"/>
      <c r="F197" s="43"/>
      <c r="G197" s="1"/>
      <c r="H197" s="7"/>
      <c r="I197" s="8"/>
      <c r="J197" s="8"/>
      <c r="K197" s="8"/>
      <c r="L197" s="85"/>
      <c r="M197" s="43"/>
      <c r="N197" s="1"/>
      <c r="O197" s="306">
        <v>44927</v>
      </c>
      <c r="P197" s="307"/>
      <c r="Q197" s="307"/>
      <c r="R197" s="307"/>
      <c r="S197" s="308"/>
      <c r="T197" s="309"/>
      <c r="U197" s="103"/>
    </row>
    <row r="198" spans="1:21" x14ac:dyDescent="0.2">
      <c r="A198" s="7"/>
      <c r="B198" s="8"/>
      <c r="C198" s="8"/>
      <c r="D198" s="8"/>
      <c r="E198" s="85"/>
      <c r="F198" s="43"/>
      <c r="G198" s="1"/>
      <c r="H198" s="7"/>
      <c r="I198" s="8"/>
      <c r="J198" s="8"/>
      <c r="K198" s="8"/>
      <c r="L198" s="85"/>
      <c r="M198" s="43"/>
      <c r="N198" s="1"/>
      <c r="O198" s="303">
        <v>44928</v>
      </c>
      <c r="P198" s="310"/>
      <c r="Q198" s="311"/>
      <c r="R198" s="311"/>
      <c r="S198" s="312">
        <f>SUM(S192:S197)</f>
        <v>0</v>
      </c>
      <c r="T198" s="313">
        <v>0</v>
      </c>
      <c r="U198" s="206"/>
    </row>
    <row r="199" spans="1:21" x14ac:dyDescent="0.2">
      <c r="A199" s="7"/>
      <c r="B199" s="8"/>
      <c r="C199" s="8"/>
      <c r="D199" s="8"/>
      <c r="E199" s="85"/>
      <c r="F199" s="43"/>
      <c r="G199" s="1"/>
      <c r="H199" s="7"/>
      <c r="I199" s="8"/>
      <c r="J199" s="8"/>
      <c r="K199" s="8"/>
      <c r="L199" s="85"/>
      <c r="M199" s="43"/>
      <c r="N199" s="1"/>
      <c r="O199" s="306">
        <v>44929</v>
      </c>
      <c r="P199" s="314"/>
      <c r="Q199" s="314"/>
      <c r="R199" s="314"/>
      <c r="S199" s="308"/>
      <c r="T199" s="315"/>
      <c r="U199" s="1"/>
    </row>
    <row r="200" spans="1:21" x14ac:dyDescent="0.2">
      <c r="A200" s="7"/>
      <c r="B200" s="8"/>
      <c r="C200" s="8"/>
      <c r="D200" s="8"/>
      <c r="E200" s="85"/>
      <c r="F200" s="43"/>
      <c r="G200" s="1"/>
      <c r="H200" s="7"/>
      <c r="I200" s="8"/>
      <c r="J200" s="8"/>
      <c r="K200" s="8"/>
      <c r="L200" s="85"/>
      <c r="M200" s="43"/>
      <c r="N200" s="1"/>
      <c r="O200" s="7"/>
      <c r="P200" s="8"/>
      <c r="Q200" s="8"/>
      <c r="R200" s="8"/>
      <c r="S200" s="85"/>
      <c r="T200" s="43"/>
      <c r="U200" s="1"/>
    </row>
    <row r="201" spans="1:21" x14ac:dyDescent="0.2">
      <c r="A201" s="7"/>
      <c r="B201" s="8"/>
      <c r="C201" s="8"/>
      <c r="D201" s="8"/>
      <c r="E201" s="85"/>
      <c r="F201" s="43"/>
      <c r="G201" s="1"/>
      <c r="H201" s="7"/>
      <c r="I201" s="8"/>
      <c r="J201" s="8"/>
      <c r="K201" s="8"/>
      <c r="L201" s="85"/>
      <c r="M201" s="43"/>
      <c r="N201" s="1"/>
      <c r="O201" s="7"/>
      <c r="P201" s="8"/>
      <c r="Q201" s="8"/>
      <c r="R201" s="8"/>
      <c r="S201" s="85"/>
      <c r="T201" s="43"/>
      <c r="U201" s="1"/>
    </row>
    <row r="202" spans="1:21" x14ac:dyDescent="0.2">
      <c r="A202" s="7"/>
      <c r="B202" s="8"/>
      <c r="C202" s="8"/>
      <c r="D202" s="8"/>
      <c r="E202" s="85"/>
      <c r="F202" s="43"/>
      <c r="G202" s="1"/>
      <c r="H202" s="7"/>
      <c r="I202" s="8"/>
      <c r="J202" s="8"/>
      <c r="K202" s="8"/>
      <c r="L202" s="85"/>
      <c r="M202" s="43"/>
      <c r="N202" s="1"/>
      <c r="O202" s="7"/>
      <c r="P202" s="8"/>
      <c r="Q202" s="8"/>
      <c r="R202" s="8"/>
      <c r="S202" s="85"/>
      <c r="T202" s="43"/>
      <c r="U202" s="1"/>
    </row>
    <row r="203" spans="1:21" x14ac:dyDescent="0.2">
      <c r="A203" s="7"/>
      <c r="B203" s="8"/>
      <c r="C203" s="8"/>
      <c r="D203" s="8"/>
      <c r="E203" s="85"/>
      <c r="F203" s="43"/>
      <c r="G203" s="1"/>
      <c r="H203" s="7"/>
      <c r="I203" s="8"/>
      <c r="J203" s="8"/>
      <c r="K203" s="8"/>
      <c r="L203" s="85"/>
      <c r="M203" s="43"/>
      <c r="N203" s="1"/>
      <c r="O203" s="7"/>
      <c r="P203" s="8"/>
      <c r="Q203" s="8"/>
      <c r="R203" s="8"/>
      <c r="S203" s="85"/>
      <c r="T203" s="43"/>
      <c r="U203" s="1"/>
    </row>
    <row r="204" spans="1:21" x14ac:dyDescent="0.2">
      <c r="A204" s="7"/>
      <c r="B204" s="8"/>
      <c r="C204" s="8"/>
      <c r="D204" s="8"/>
      <c r="E204" s="85"/>
      <c r="F204" s="43"/>
      <c r="G204" s="1"/>
      <c r="H204" s="7"/>
      <c r="I204" s="8"/>
      <c r="J204" s="8"/>
      <c r="K204" s="8"/>
      <c r="L204" s="85"/>
      <c r="M204" s="43"/>
      <c r="N204" s="1"/>
      <c r="O204" s="7"/>
      <c r="P204" s="8"/>
      <c r="Q204" s="8"/>
      <c r="R204" s="8"/>
      <c r="S204" s="85"/>
      <c r="T204" s="43"/>
      <c r="U204" s="1"/>
    </row>
    <row r="205" spans="1:21" x14ac:dyDescent="0.2">
      <c r="A205" s="7"/>
      <c r="B205" s="8"/>
      <c r="C205" s="8"/>
      <c r="D205" s="8"/>
      <c r="E205" s="85"/>
      <c r="F205" s="43"/>
      <c r="G205" s="1"/>
      <c r="H205" s="7"/>
      <c r="I205" s="8"/>
      <c r="J205" s="8"/>
      <c r="K205" s="8"/>
      <c r="L205" s="85"/>
      <c r="M205" s="43"/>
      <c r="N205" s="1"/>
      <c r="O205" s="7"/>
      <c r="P205" s="8"/>
      <c r="Q205" s="8"/>
      <c r="R205" s="8"/>
      <c r="S205" s="85"/>
      <c r="T205" s="43"/>
      <c r="U205" s="1"/>
    </row>
    <row r="206" spans="1:21" x14ac:dyDescent="0.2">
      <c r="A206" s="7"/>
      <c r="B206" s="8"/>
      <c r="C206" s="8"/>
      <c r="D206" s="8"/>
      <c r="E206" s="85"/>
      <c r="F206" s="43"/>
      <c r="G206" s="1"/>
      <c r="H206" s="7"/>
      <c r="I206" s="8"/>
      <c r="J206" s="8"/>
      <c r="K206" s="8"/>
      <c r="L206" s="85"/>
      <c r="M206" s="43"/>
      <c r="N206" s="1"/>
      <c r="O206" s="7"/>
      <c r="P206" s="8"/>
      <c r="Q206" s="8"/>
      <c r="R206" s="8"/>
      <c r="S206" s="85"/>
      <c r="T206" s="43"/>
      <c r="U206" s="1"/>
    </row>
    <row r="207" spans="1:21" x14ac:dyDescent="0.2">
      <c r="A207" s="7"/>
      <c r="B207" s="8"/>
      <c r="C207" s="8"/>
      <c r="D207" s="8"/>
      <c r="E207" s="85"/>
      <c r="F207" s="43"/>
      <c r="G207" s="1"/>
      <c r="H207" s="7"/>
      <c r="I207" s="8"/>
      <c r="J207" s="8"/>
      <c r="K207" s="8"/>
      <c r="L207" s="85"/>
      <c r="M207" s="43"/>
      <c r="N207" s="1"/>
      <c r="O207" s="7"/>
      <c r="P207" s="8"/>
      <c r="Q207" s="8"/>
      <c r="R207" s="8"/>
      <c r="S207" s="85"/>
      <c r="T207" s="43"/>
      <c r="U207" s="1"/>
    </row>
    <row r="208" spans="1:21" x14ac:dyDescent="0.2">
      <c r="A208" s="7"/>
      <c r="B208" s="8"/>
      <c r="C208" s="8"/>
      <c r="D208" s="8"/>
      <c r="E208" s="85"/>
      <c r="F208" s="43"/>
      <c r="G208" s="1"/>
      <c r="H208" s="7"/>
      <c r="I208" s="8"/>
      <c r="J208" s="8"/>
      <c r="K208" s="8"/>
      <c r="L208" s="85"/>
      <c r="M208" s="43"/>
      <c r="N208" s="1"/>
      <c r="O208" s="7"/>
      <c r="P208" s="8"/>
      <c r="Q208" s="8"/>
      <c r="R208" s="8"/>
      <c r="S208" s="85"/>
      <c r="T208" s="43"/>
      <c r="U208" s="1"/>
    </row>
    <row r="209" spans="1:21" x14ac:dyDescent="0.2">
      <c r="A209" s="7"/>
      <c r="B209" s="8"/>
      <c r="C209" s="8"/>
      <c r="D209" s="8"/>
      <c r="E209" s="85"/>
      <c r="F209" s="44"/>
      <c r="G209" s="29"/>
      <c r="H209" s="7"/>
      <c r="I209" s="8"/>
      <c r="J209" s="8"/>
      <c r="K209" s="8"/>
      <c r="L209" s="85"/>
      <c r="M209" s="44"/>
      <c r="N209" s="29"/>
      <c r="O209" s="7"/>
      <c r="P209" s="8"/>
      <c r="Q209" s="8"/>
      <c r="R209" s="8"/>
      <c r="S209" s="85"/>
      <c r="T209" s="44"/>
      <c r="U209" s="29"/>
    </row>
    <row r="210" spans="1:21" x14ac:dyDescent="0.2">
      <c r="A210" s="7"/>
      <c r="B210" s="8"/>
      <c r="C210" s="8"/>
      <c r="D210" s="8"/>
      <c r="E210" s="85"/>
      <c r="F210" s="43"/>
      <c r="G210" s="1"/>
      <c r="H210" s="7"/>
      <c r="I210" s="8"/>
      <c r="J210" s="8"/>
      <c r="K210" s="8"/>
      <c r="L210" s="85"/>
      <c r="M210" s="43"/>
      <c r="N210" s="1"/>
      <c r="O210" s="7"/>
      <c r="P210" s="8"/>
      <c r="Q210" s="8"/>
      <c r="R210" s="8"/>
      <c r="S210" s="85"/>
      <c r="T210" s="43"/>
      <c r="U210" s="1"/>
    </row>
    <row r="211" spans="1:21" x14ac:dyDescent="0.2">
      <c r="A211" s="7"/>
      <c r="B211" s="8"/>
      <c r="C211" s="8"/>
      <c r="D211" s="8"/>
      <c r="E211" s="85"/>
      <c r="F211" s="43"/>
      <c r="G211" s="1"/>
      <c r="H211" s="7"/>
      <c r="I211" s="8"/>
      <c r="J211" s="8"/>
      <c r="K211" s="8"/>
      <c r="L211" s="85"/>
      <c r="M211" s="43"/>
      <c r="N211" s="1"/>
      <c r="O211" s="7"/>
      <c r="P211" s="8"/>
      <c r="Q211" s="8"/>
      <c r="R211" s="8"/>
      <c r="S211" s="85"/>
      <c r="T211" s="43"/>
      <c r="U211" s="1"/>
    </row>
    <row r="212" spans="1:21" x14ac:dyDescent="0.2">
      <c r="A212" s="7"/>
      <c r="B212" s="8"/>
      <c r="C212" s="8"/>
      <c r="D212" s="8"/>
      <c r="E212" s="85"/>
      <c r="F212" s="43"/>
      <c r="G212" s="1"/>
      <c r="H212" s="7"/>
      <c r="I212" s="8"/>
      <c r="J212" s="8"/>
      <c r="K212" s="8"/>
      <c r="L212" s="85"/>
      <c r="M212" s="43"/>
      <c r="N212" s="1"/>
      <c r="O212" s="7"/>
      <c r="P212" s="8"/>
      <c r="Q212" s="8"/>
      <c r="R212" s="8"/>
      <c r="S212" s="85"/>
      <c r="T212" s="43"/>
      <c r="U212" s="1"/>
    </row>
    <row r="213" spans="1:21" x14ac:dyDescent="0.2">
      <c r="A213" s="7"/>
      <c r="B213" s="8"/>
      <c r="C213" s="8"/>
      <c r="D213" s="8"/>
      <c r="E213" s="85"/>
      <c r="F213" s="43"/>
      <c r="G213" s="1"/>
      <c r="H213" s="7"/>
      <c r="I213" s="8"/>
      <c r="J213" s="8"/>
      <c r="K213" s="8"/>
      <c r="L213" s="85"/>
      <c r="M213" s="43"/>
      <c r="N213" s="1"/>
      <c r="O213" s="7"/>
      <c r="P213" s="8"/>
      <c r="Q213" s="8"/>
      <c r="R213" s="8"/>
      <c r="S213" s="85"/>
      <c r="T213" s="43"/>
      <c r="U213" s="1"/>
    </row>
    <row r="214" spans="1:21" x14ac:dyDescent="0.2">
      <c r="A214" s="7"/>
      <c r="B214" s="8"/>
      <c r="C214" s="8"/>
      <c r="D214" s="8"/>
      <c r="E214" s="85"/>
      <c r="F214" s="43"/>
      <c r="G214" s="1"/>
      <c r="H214" s="7"/>
      <c r="I214" s="8"/>
      <c r="J214" s="8"/>
      <c r="K214" s="8"/>
      <c r="L214" s="85"/>
      <c r="M214" s="43"/>
      <c r="N214" s="1"/>
      <c r="O214" s="7"/>
      <c r="P214" s="8"/>
      <c r="Q214" s="8"/>
      <c r="R214" s="8"/>
      <c r="S214" s="85"/>
      <c r="T214" s="43"/>
      <c r="U214" s="1"/>
    </row>
    <row r="215" spans="1:21" x14ac:dyDescent="0.2">
      <c r="A215" s="7"/>
      <c r="B215" s="8"/>
      <c r="C215" s="8"/>
      <c r="D215" s="8"/>
      <c r="E215" s="85"/>
      <c r="F215" s="43"/>
      <c r="G215" s="1"/>
      <c r="H215" s="7"/>
      <c r="I215" s="8"/>
      <c r="J215" s="8"/>
      <c r="K215" s="8"/>
      <c r="L215" s="85"/>
      <c r="M215" s="43"/>
      <c r="N215" s="1"/>
      <c r="O215" s="7"/>
      <c r="P215" s="8"/>
      <c r="Q215" s="8"/>
      <c r="R215" s="8"/>
      <c r="S215" s="85"/>
      <c r="T215" s="43"/>
      <c r="U215" s="1"/>
    </row>
    <row r="216" spans="1:21" x14ac:dyDescent="0.2">
      <c r="A216" s="7"/>
      <c r="B216" s="8"/>
      <c r="C216" s="8"/>
      <c r="D216" s="8"/>
      <c r="E216" s="85"/>
      <c r="F216" s="43"/>
      <c r="G216" s="1"/>
      <c r="H216" s="7"/>
      <c r="I216" s="8"/>
      <c r="J216" s="8"/>
      <c r="K216" s="8"/>
      <c r="L216" s="85"/>
      <c r="M216" s="43"/>
      <c r="N216" s="1"/>
      <c r="O216" s="7"/>
      <c r="P216" s="8"/>
      <c r="Q216" s="8"/>
      <c r="R216" s="8"/>
      <c r="S216" s="85"/>
      <c r="T216" s="43"/>
      <c r="U216" s="1"/>
    </row>
  </sheetData>
  <phoneticPr fontId="1" type="noConversion"/>
  <hyperlinks>
    <hyperlink ref="D1" r:id="rId1" xr:uid="{00000000-0004-0000-0000-000000000000}"/>
  </hyperlinks>
  <pageMargins left="0.78740157499999996" right="0.78740157499999996" top="0.984251969" bottom="0.984251969" header="0.4921259845" footer="0.4921259845"/>
  <pageSetup paperSize="9" orientation="portrait" horizontalDpi="4294967293" verticalDpi="4294967293"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F10"/>
  <sheetViews>
    <sheetView showGridLines="0" workbookViewId="0"/>
  </sheetViews>
  <sheetFormatPr baseColWidth="10" defaultRowHeight="12.75" x14ac:dyDescent="0.2"/>
  <cols>
    <col min="1" max="1" width="1.140625" customWidth="1"/>
    <col min="2" max="2" width="64.42578125" customWidth="1"/>
    <col min="3" max="3" width="1.5703125" customWidth="1"/>
    <col min="4" max="4" width="5.5703125" customWidth="1"/>
    <col min="5" max="6" width="16" customWidth="1"/>
  </cols>
  <sheetData>
    <row r="1" spans="2:6" x14ac:dyDescent="0.2">
      <c r="B1" s="174" t="s">
        <v>568</v>
      </c>
      <c r="C1" s="174"/>
      <c r="D1" s="178"/>
      <c r="E1" s="178"/>
      <c r="F1" s="178"/>
    </row>
    <row r="2" spans="2:6" x14ac:dyDescent="0.2">
      <c r="B2" s="174" t="s">
        <v>569</v>
      </c>
      <c r="C2" s="174"/>
      <c r="D2" s="178"/>
      <c r="E2" s="178"/>
      <c r="F2" s="178"/>
    </row>
    <row r="3" spans="2:6" x14ac:dyDescent="0.2">
      <c r="B3" s="175"/>
      <c r="C3" s="175"/>
      <c r="D3" s="179"/>
      <c r="E3" s="179"/>
      <c r="F3" s="179"/>
    </row>
    <row r="4" spans="2:6" ht="38.25" x14ac:dyDescent="0.2">
      <c r="B4" s="175" t="s">
        <v>570</v>
      </c>
      <c r="C4" s="175"/>
      <c r="D4" s="179"/>
      <c r="E4" s="179"/>
      <c r="F4" s="179"/>
    </row>
    <row r="5" spans="2:6" x14ac:dyDescent="0.2">
      <c r="B5" s="175"/>
      <c r="C5" s="175"/>
      <c r="D5" s="179"/>
      <c r="E5" s="179"/>
      <c r="F5" s="179"/>
    </row>
    <row r="6" spans="2:6" ht="25.5" x14ac:dyDescent="0.2">
      <c r="B6" s="174" t="s">
        <v>571</v>
      </c>
      <c r="C6" s="174"/>
      <c r="D6" s="178"/>
      <c r="E6" s="178" t="s">
        <v>572</v>
      </c>
      <c r="F6" s="178" t="s">
        <v>573</v>
      </c>
    </row>
    <row r="7" spans="2:6" ht="13.5" thickBot="1" x14ac:dyDescent="0.25">
      <c r="B7" s="175"/>
      <c r="C7" s="175"/>
      <c r="D7" s="179"/>
      <c r="E7" s="179"/>
      <c r="F7" s="179"/>
    </row>
    <row r="8" spans="2:6" ht="39" thickBot="1" x14ac:dyDescent="0.25">
      <c r="B8" s="176" t="s">
        <v>574</v>
      </c>
      <c r="C8" s="177"/>
      <c r="D8" s="180"/>
      <c r="E8" s="180">
        <v>4</v>
      </c>
      <c r="F8" s="181" t="s">
        <v>575</v>
      </c>
    </row>
    <row r="9" spans="2:6" x14ac:dyDescent="0.2">
      <c r="B9" s="175"/>
      <c r="C9" s="175"/>
      <c r="D9" s="179"/>
      <c r="E9" s="179"/>
      <c r="F9" s="179"/>
    </row>
    <row r="10" spans="2:6" x14ac:dyDescent="0.2">
      <c r="B10" s="175"/>
      <c r="C10" s="175"/>
      <c r="D10" s="179"/>
      <c r="E10" s="179"/>
      <c r="F10" s="17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U216"/>
  <sheetViews>
    <sheetView topLeftCell="A169" workbookViewId="0">
      <selection activeCell="O199" sqref="O199:O200"/>
    </sheetView>
  </sheetViews>
  <sheetFormatPr baseColWidth="10" defaultRowHeight="12.75" x14ac:dyDescent="0.2"/>
  <cols>
    <col min="1" max="1" width="17.7109375" customWidth="1"/>
    <col min="2" max="2" width="10" customWidth="1"/>
    <col min="3" max="3" width="6.5703125" customWidth="1"/>
    <col min="4" max="4" width="8.42578125" customWidth="1"/>
    <col min="5" max="5" width="9.140625" customWidth="1"/>
    <col min="6" max="6" width="11.28515625" customWidth="1"/>
    <col min="7" max="7" width="22.7109375" customWidth="1"/>
    <col min="8" max="8" width="17.7109375" customWidth="1"/>
    <col min="9" max="9" width="10" customWidth="1"/>
    <col min="10" max="10" width="6.5703125" customWidth="1"/>
    <col min="11" max="11" width="8.42578125" customWidth="1"/>
    <col min="12" max="12" width="9.140625" customWidth="1"/>
    <col min="13" max="13" width="11.28515625" customWidth="1"/>
    <col min="14" max="14" width="22.7109375" customWidth="1"/>
    <col min="15" max="15" width="17.7109375" customWidth="1"/>
    <col min="16" max="16" width="10" customWidth="1"/>
    <col min="17" max="17" width="6.5703125" customWidth="1"/>
    <col min="18" max="18" width="8.42578125" customWidth="1"/>
    <col min="19" max="19" width="9.140625" customWidth="1"/>
    <col min="20" max="20" width="11.28515625" customWidth="1"/>
    <col min="21" max="21" width="22.7109375" customWidth="1"/>
  </cols>
  <sheetData>
    <row r="1" spans="1:21" ht="13.5" thickBot="1" x14ac:dyDescent="0.25">
      <c r="A1" s="17" t="s">
        <v>218</v>
      </c>
      <c r="B1" s="15" t="s">
        <v>236</v>
      </c>
      <c r="C1" s="15"/>
      <c r="D1" s="41" t="s">
        <v>108</v>
      </c>
      <c r="E1" s="41"/>
      <c r="F1" s="53" t="s">
        <v>113</v>
      </c>
      <c r="G1" s="16" t="s">
        <v>227</v>
      </c>
      <c r="H1" s="17" t="s">
        <v>46</v>
      </c>
      <c r="I1" s="15" t="s">
        <v>47</v>
      </c>
      <c r="J1" s="15"/>
      <c r="K1" s="15"/>
      <c r="L1" s="15"/>
      <c r="M1" s="53" t="s">
        <v>117</v>
      </c>
      <c r="N1" s="16" t="s">
        <v>70</v>
      </c>
      <c r="O1" s="17" t="s">
        <v>46</v>
      </c>
      <c r="P1" s="15" t="s">
        <v>47</v>
      </c>
      <c r="Q1" s="15"/>
      <c r="R1" s="15"/>
      <c r="S1" s="15"/>
      <c r="T1" s="53" t="s">
        <v>121</v>
      </c>
      <c r="U1" s="16" t="s">
        <v>70</v>
      </c>
    </row>
    <row r="2" spans="1:21" x14ac:dyDescent="0.2">
      <c r="A2" s="3" t="s">
        <v>18</v>
      </c>
      <c r="B2" s="4" t="s">
        <v>19</v>
      </c>
      <c r="C2" s="4" t="s">
        <v>21</v>
      </c>
      <c r="D2" s="4" t="s">
        <v>20</v>
      </c>
      <c r="E2" s="5" t="s">
        <v>43</v>
      </c>
      <c r="F2" s="5" t="s">
        <v>22</v>
      </c>
      <c r="G2" s="6" t="s">
        <v>30</v>
      </c>
      <c r="H2" s="3" t="s">
        <v>18</v>
      </c>
      <c r="I2" s="4" t="s">
        <v>19</v>
      </c>
      <c r="J2" s="4" t="s">
        <v>21</v>
      </c>
      <c r="K2" s="4" t="s">
        <v>20</v>
      </c>
      <c r="L2" s="5" t="s">
        <v>43</v>
      </c>
      <c r="M2" s="5" t="s">
        <v>22</v>
      </c>
      <c r="N2" s="6" t="s">
        <v>30</v>
      </c>
      <c r="O2" s="3" t="s">
        <v>18</v>
      </c>
      <c r="P2" s="4" t="s">
        <v>19</v>
      </c>
      <c r="Q2" s="4" t="s">
        <v>21</v>
      </c>
      <c r="R2" s="4" t="s">
        <v>20</v>
      </c>
      <c r="S2" s="5" t="s">
        <v>43</v>
      </c>
      <c r="T2" s="5" t="s">
        <v>22</v>
      </c>
      <c r="U2" s="6" t="s">
        <v>30</v>
      </c>
    </row>
    <row r="3" spans="1:21" x14ac:dyDescent="0.2">
      <c r="A3" s="59">
        <v>39813</v>
      </c>
      <c r="B3" s="75"/>
      <c r="C3" s="75"/>
      <c r="D3" s="75"/>
      <c r="E3" s="86"/>
      <c r="F3" s="76"/>
      <c r="G3" s="68" t="s">
        <v>50</v>
      </c>
      <c r="H3" s="7">
        <v>39933</v>
      </c>
      <c r="I3" s="75"/>
      <c r="J3" s="75"/>
      <c r="K3" s="75"/>
      <c r="L3" s="122">
        <v>0.29166666666666669</v>
      </c>
      <c r="M3" s="76"/>
      <c r="N3" s="68" t="s">
        <v>50</v>
      </c>
      <c r="O3" s="59">
        <v>40056</v>
      </c>
      <c r="P3" s="45"/>
      <c r="Q3" s="45"/>
      <c r="R3" s="45"/>
      <c r="S3" s="85"/>
      <c r="T3" s="18"/>
      <c r="U3" s="103"/>
    </row>
    <row r="4" spans="1:21" x14ac:dyDescent="0.2">
      <c r="A4" s="59">
        <v>39814</v>
      </c>
      <c r="B4" s="20"/>
      <c r="C4" s="20"/>
      <c r="D4" s="20"/>
      <c r="E4" s="87"/>
      <c r="F4" s="21"/>
      <c r="G4" s="19" t="s">
        <v>35</v>
      </c>
      <c r="H4" s="7">
        <v>39934</v>
      </c>
      <c r="I4" s="30" t="s">
        <v>181</v>
      </c>
      <c r="J4" s="30" t="s">
        <v>180</v>
      </c>
      <c r="K4" s="30" t="s">
        <v>3</v>
      </c>
      <c r="L4" s="85">
        <v>0.29166666666666669</v>
      </c>
      <c r="M4" s="14">
        <v>0</v>
      </c>
      <c r="N4" s="102" t="s">
        <v>262</v>
      </c>
      <c r="O4" s="84" t="s">
        <v>232</v>
      </c>
      <c r="P4" s="97"/>
      <c r="Q4" s="98"/>
      <c r="R4" s="98"/>
      <c r="S4" s="99">
        <f>SUM(L194:L199,S3)</f>
        <v>1.5138888888888888</v>
      </c>
      <c r="T4" s="100"/>
      <c r="U4" s="108"/>
    </row>
    <row r="5" spans="1:21" x14ac:dyDescent="0.2">
      <c r="A5" s="59">
        <v>39815</v>
      </c>
      <c r="B5" s="20"/>
      <c r="C5" s="20"/>
      <c r="D5" s="20"/>
      <c r="E5" s="87"/>
      <c r="F5" s="21"/>
      <c r="G5" s="19" t="s">
        <v>35</v>
      </c>
      <c r="H5" s="7">
        <v>39935</v>
      </c>
      <c r="I5" s="30" t="s">
        <v>181</v>
      </c>
      <c r="J5" s="30" t="s">
        <v>180</v>
      </c>
      <c r="K5" s="30" t="s">
        <v>3</v>
      </c>
      <c r="L5" s="85">
        <v>0.29166666666666669</v>
      </c>
      <c r="M5" s="14">
        <v>0</v>
      </c>
      <c r="N5" s="102" t="s">
        <v>262</v>
      </c>
      <c r="O5" s="59">
        <v>40057</v>
      </c>
      <c r="P5" s="30" t="s">
        <v>181</v>
      </c>
      <c r="Q5" s="30" t="s">
        <v>180</v>
      </c>
      <c r="R5" s="30" t="s">
        <v>3</v>
      </c>
      <c r="S5" s="85">
        <v>0.29166666666666669</v>
      </c>
      <c r="T5" s="14">
        <v>0</v>
      </c>
      <c r="U5" s="102" t="s">
        <v>317</v>
      </c>
    </row>
    <row r="6" spans="1:21" x14ac:dyDescent="0.2">
      <c r="A6" s="59">
        <v>39816</v>
      </c>
      <c r="B6" s="20"/>
      <c r="C6" s="20"/>
      <c r="D6" s="20"/>
      <c r="E6" s="87"/>
      <c r="F6" s="21"/>
      <c r="G6" s="19" t="s">
        <v>35</v>
      </c>
      <c r="H6" s="7">
        <v>39936</v>
      </c>
      <c r="I6" s="45"/>
      <c r="J6" s="45"/>
      <c r="K6" s="45"/>
      <c r="L6" s="85"/>
      <c r="M6" s="18"/>
      <c r="N6" s="103"/>
      <c r="O6" s="59">
        <v>40058</v>
      </c>
      <c r="P6" s="34" t="s">
        <v>57</v>
      </c>
      <c r="Q6" s="34" t="s">
        <v>15</v>
      </c>
      <c r="R6" s="34" t="s">
        <v>39</v>
      </c>
      <c r="S6" s="85">
        <v>0.29166666666666669</v>
      </c>
      <c r="T6" s="14">
        <v>0</v>
      </c>
      <c r="U6" s="102" t="s">
        <v>317</v>
      </c>
    </row>
    <row r="7" spans="1:21" x14ac:dyDescent="0.2">
      <c r="A7" s="59">
        <v>39817</v>
      </c>
      <c r="B7" s="45"/>
      <c r="C7" s="45"/>
      <c r="D7" s="45"/>
      <c r="E7" s="85"/>
      <c r="F7" s="18"/>
      <c r="G7" s="46"/>
      <c r="H7" s="7">
        <v>39937</v>
      </c>
      <c r="I7" s="45"/>
      <c r="J7" s="45"/>
      <c r="K7" s="45"/>
      <c r="L7" s="85"/>
      <c r="M7" s="18"/>
      <c r="N7" s="103"/>
      <c r="O7" s="59">
        <v>40059</v>
      </c>
      <c r="P7" s="34" t="s">
        <v>57</v>
      </c>
      <c r="Q7" s="34" t="s">
        <v>15</v>
      </c>
      <c r="R7" s="34" t="s">
        <v>39</v>
      </c>
      <c r="S7" s="85">
        <v>0.29166666666666669</v>
      </c>
      <c r="T7" s="14">
        <v>0</v>
      </c>
      <c r="U7" s="102" t="s">
        <v>317</v>
      </c>
    </row>
    <row r="8" spans="1:21" x14ac:dyDescent="0.2">
      <c r="A8" s="59">
        <v>39818</v>
      </c>
      <c r="B8" s="45"/>
      <c r="C8" s="45"/>
      <c r="D8" s="45"/>
      <c r="E8" s="85"/>
      <c r="F8" s="18"/>
      <c r="G8" s="46"/>
      <c r="H8" s="84" t="s">
        <v>232</v>
      </c>
      <c r="I8" s="97"/>
      <c r="J8" s="98"/>
      <c r="K8" s="98"/>
      <c r="L8" s="99">
        <f>SUM(E197:E198,L3:L7)</f>
        <v>1.5972222222222223</v>
      </c>
      <c r="M8" s="100"/>
      <c r="N8" s="108"/>
      <c r="O8" s="59">
        <v>40060</v>
      </c>
      <c r="P8" s="34" t="s">
        <v>57</v>
      </c>
      <c r="Q8" s="34" t="s">
        <v>15</v>
      </c>
      <c r="R8" s="34" t="s">
        <v>39</v>
      </c>
      <c r="S8" s="85">
        <v>0.29166666666666669</v>
      </c>
      <c r="T8" s="14">
        <v>0</v>
      </c>
      <c r="U8" s="102" t="s">
        <v>317</v>
      </c>
    </row>
    <row r="9" spans="1:21" x14ac:dyDescent="0.2">
      <c r="A9" s="59">
        <v>39819</v>
      </c>
      <c r="B9" s="30" t="s">
        <v>181</v>
      </c>
      <c r="C9" s="30" t="s">
        <v>180</v>
      </c>
      <c r="D9" s="30" t="s">
        <v>4</v>
      </c>
      <c r="E9" s="85">
        <v>0.30208333333333331</v>
      </c>
      <c r="F9" s="9" t="s">
        <v>5</v>
      </c>
      <c r="G9" s="1" t="s">
        <v>167</v>
      </c>
      <c r="H9" s="233">
        <v>39938</v>
      </c>
      <c r="I9" s="30" t="s">
        <v>181</v>
      </c>
      <c r="J9" s="30" t="s">
        <v>180</v>
      </c>
      <c r="K9" s="30" t="s">
        <v>3</v>
      </c>
      <c r="L9" s="85">
        <v>0.29166666666666669</v>
      </c>
      <c r="M9" s="14">
        <v>0</v>
      </c>
      <c r="N9" s="102" t="s">
        <v>262</v>
      </c>
      <c r="O9" s="59">
        <v>40061</v>
      </c>
      <c r="P9" s="20"/>
      <c r="Q9" s="20"/>
      <c r="R9" s="20"/>
      <c r="S9" s="91">
        <v>0.29166666666666669</v>
      </c>
      <c r="T9" s="21"/>
      <c r="U9" s="19" t="s">
        <v>319</v>
      </c>
    </row>
    <row r="10" spans="1:21" x14ac:dyDescent="0.2">
      <c r="A10" s="59">
        <v>39820</v>
      </c>
      <c r="B10" s="30" t="s">
        <v>181</v>
      </c>
      <c r="C10" s="30" t="s">
        <v>180</v>
      </c>
      <c r="D10" s="30" t="s">
        <v>10</v>
      </c>
      <c r="E10" s="85">
        <v>0.30555555555555552</v>
      </c>
      <c r="F10" s="9" t="s">
        <v>9</v>
      </c>
      <c r="G10" s="1" t="s">
        <v>216</v>
      </c>
      <c r="H10" s="233">
        <v>39939</v>
      </c>
      <c r="I10" s="30" t="s">
        <v>181</v>
      </c>
      <c r="J10" s="30" t="s">
        <v>180</v>
      </c>
      <c r="K10" s="30" t="s">
        <v>3</v>
      </c>
      <c r="L10" s="85">
        <v>0.29166666666666669</v>
      </c>
      <c r="M10" s="14">
        <v>0</v>
      </c>
      <c r="N10" s="102" t="s">
        <v>262</v>
      </c>
      <c r="O10" s="59">
        <v>40062</v>
      </c>
      <c r="P10" s="45"/>
      <c r="Q10" s="45"/>
      <c r="R10" s="45"/>
      <c r="S10" s="85"/>
      <c r="T10" s="18"/>
      <c r="U10" s="103"/>
    </row>
    <row r="11" spans="1:21" x14ac:dyDescent="0.2">
      <c r="A11" s="59">
        <v>39821</v>
      </c>
      <c r="B11" s="30" t="s">
        <v>181</v>
      </c>
      <c r="C11" s="30" t="s">
        <v>180</v>
      </c>
      <c r="D11" s="30" t="s">
        <v>3</v>
      </c>
      <c r="E11" s="85">
        <v>0.29166666666666669</v>
      </c>
      <c r="F11" s="14">
        <v>0</v>
      </c>
      <c r="G11" s="1" t="s">
        <v>217</v>
      </c>
      <c r="H11" s="233">
        <v>39940</v>
      </c>
      <c r="I11" s="75"/>
      <c r="J11" s="75"/>
      <c r="K11" s="75"/>
      <c r="L11" s="122">
        <v>0.29166666666666669</v>
      </c>
      <c r="M11" s="76"/>
      <c r="N11" s="68" t="s">
        <v>50</v>
      </c>
      <c r="O11" s="59">
        <v>40063</v>
      </c>
      <c r="P11" s="45"/>
      <c r="Q11" s="45"/>
      <c r="R11" s="45"/>
      <c r="S11" s="85"/>
      <c r="T11" s="18"/>
      <c r="U11" s="103"/>
    </row>
    <row r="12" spans="1:21" x14ac:dyDescent="0.2">
      <c r="A12" s="59">
        <v>39822</v>
      </c>
      <c r="B12" s="30" t="s">
        <v>181</v>
      </c>
      <c r="C12" s="30" t="s">
        <v>180</v>
      </c>
      <c r="D12" s="30" t="s">
        <v>10</v>
      </c>
      <c r="E12" s="85">
        <v>0.2986111111111111</v>
      </c>
      <c r="F12" s="9" t="s">
        <v>11</v>
      </c>
      <c r="G12" s="1" t="s">
        <v>167</v>
      </c>
      <c r="H12" s="233">
        <v>39941</v>
      </c>
      <c r="I12" s="75"/>
      <c r="J12" s="75"/>
      <c r="K12" s="75"/>
      <c r="L12" s="122">
        <v>0.29166666666666669</v>
      </c>
      <c r="M12" s="76"/>
      <c r="N12" s="68" t="s">
        <v>50</v>
      </c>
      <c r="O12" s="84" t="s">
        <v>232</v>
      </c>
      <c r="P12" s="97"/>
      <c r="Q12" s="98"/>
      <c r="R12" s="98"/>
      <c r="S12" s="99">
        <f>SUM(S5:S11)</f>
        <v>1.4583333333333335</v>
      </c>
      <c r="T12" s="100"/>
      <c r="U12" s="108"/>
    </row>
    <row r="13" spans="1:21" x14ac:dyDescent="0.2">
      <c r="A13" s="59">
        <v>39823</v>
      </c>
      <c r="B13" s="30" t="s">
        <v>181</v>
      </c>
      <c r="C13" s="30" t="s">
        <v>180</v>
      </c>
      <c r="D13" s="30" t="s">
        <v>10</v>
      </c>
      <c r="E13" s="85">
        <v>0.2986111111111111</v>
      </c>
      <c r="F13" s="9" t="s">
        <v>11</v>
      </c>
      <c r="G13" s="1" t="s">
        <v>167</v>
      </c>
      <c r="H13" s="233">
        <v>39942</v>
      </c>
      <c r="I13" s="78"/>
      <c r="J13" s="78"/>
      <c r="K13" s="78"/>
      <c r="L13" s="110">
        <v>0</v>
      </c>
      <c r="M13" s="42" t="s">
        <v>237</v>
      </c>
      <c r="N13" s="64" t="s">
        <v>241</v>
      </c>
      <c r="O13" s="59">
        <v>40064</v>
      </c>
      <c r="P13" s="34" t="s">
        <v>57</v>
      </c>
      <c r="Q13" s="34" t="s">
        <v>15</v>
      </c>
      <c r="R13" s="34" t="s">
        <v>39</v>
      </c>
      <c r="S13" s="85">
        <v>0.29166666666666669</v>
      </c>
      <c r="T13" s="14">
        <v>0</v>
      </c>
      <c r="U13" s="102" t="s">
        <v>318</v>
      </c>
    </row>
    <row r="14" spans="1:21" x14ac:dyDescent="0.2">
      <c r="A14" s="59">
        <v>39824</v>
      </c>
      <c r="B14" s="45"/>
      <c r="C14" s="45"/>
      <c r="D14" s="45"/>
      <c r="E14" s="85"/>
      <c r="F14" s="18"/>
      <c r="G14" s="46"/>
      <c r="H14" s="233">
        <v>39943</v>
      </c>
      <c r="I14" s="45"/>
      <c r="J14" s="45"/>
      <c r="K14" s="45"/>
      <c r="L14" s="85"/>
      <c r="M14" s="18"/>
      <c r="N14" s="103"/>
      <c r="O14" s="59">
        <v>40065</v>
      </c>
      <c r="P14" s="34" t="s">
        <v>57</v>
      </c>
      <c r="Q14" s="34" t="s">
        <v>15</v>
      </c>
      <c r="R14" s="34" t="s">
        <v>39</v>
      </c>
      <c r="S14" s="85">
        <v>0.29166666666666669</v>
      </c>
      <c r="T14" s="14">
        <v>0</v>
      </c>
      <c r="U14" s="102" t="s">
        <v>318</v>
      </c>
    </row>
    <row r="15" spans="1:21" x14ac:dyDescent="0.2">
      <c r="A15" s="59">
        <v>39825</v>
      </c>
      <c r="B15" s="45"/>
      <c r="C15" s="45"/>
      <c r="D15" s="45"/>
      <c r="E15" s="85"/>
      <c r="F15" s="18"/>
      <c r="G15" s="46"/>
      <c r="H15" s="233">
        <v>39944</v>
      </c>
      <c r="I15" s="45"/>
      <c r="J15" s="45"/>
      <c r="K15" s="45"/>
      <c r="L15" s="85"/>
      <c r="M15" s="18"/>
      <c r="N15" s="103"/>
      <c r="O15" s="59">
        <v>40066</v>
      </c>
      <c r="P15" s="34" t="s">
        <v>57</v>
      </c>
      <c r="Q15" s="34" t="s">
        <v>15</v>
      </c>
      <c r="R15" s="34" t="s">
        <v>39</v>
      </c>
      <c r="S15" s="85">
        <v>0.29166666666666669</v>
      </c>
      <c r="T15" s="14">
        <v>0</v>
      </c>
      <c r="U15" s="102" t="s">
        <v>320</v>
      </c>
    </row>
    <row r="16" spans="1:21" x14ac:dyDescent="0.2">
      <c r="A16" s="84" t="s">
        <v>232</v>
      </c>
      <c r="B16" s="97"/>
      <c r="C16" s="98"/>
      <c r="D16" s="98"/>
      <c r="E16" s="99">
        <f>SUM(E9:E15)</f>
        <v>1.4965277777777779</v>
      </c>
      <c r="F16" s="100"/>
      <c r="G16" s="107" t="s">
        <v>235</v>
      </c>
      <c r="H16" s="84" t="s">
        <v>232</v>
      </c>
      <c r="I16" s="97"/>
      <c r="J16" s="98"/>
      <c r="K16" s="98"/>
      <c r="L16" s="99">
        <f>SUM(L9:L15)</f>
        <v>1.1666666666666667</v>
      </c>
      <c r="M16" s="100"/>
      <c r="N16" s="108"/>
      <c r="O16" s="59">
        <v>40067</v>
      </c>
      <c r="P16" s="34" t="s">
        <v>57</v>
      </c>
      <c r="Q16" s="34" t="s">
        <v>15</v>
      </c>
      <c r="R16" s="34" t="s">
        <v>39</v>
      </c>
      <c r="S16" s="85">
        <v>0.29166666666666669</v>
      </c>
      <c r="T16" s="14">
        <v>0</v>
      </c>
      <c r="U16" s="102" t="s">
        <v>320</v>
      </c>
    </row>
    <row r="17" spans="1:21" x14ac:dyDescent="0.2">
      <c r="A17" s="59">
        <v>39826</v>
      </c>
      <c r="B17" s="30" t="s">
        <v>181</v>
      </c>
      <c r="C17" s="30" t="s">
        <v>180</v>
      </c>
      <c r="D17" s="30" t="s">
        <v>3</v>
      </c>
      <c r="E17" s="85">
        <v>0.29166666666666669</v>
      </c>
      <c r="F17" s="14">
        <v>0</v>
      </c>
      <c r="G17" s="1" t="s">
        <v>167</v>
      </c>
      <c r="H17" s="233">
        <v>39945</v>
      </c>
      <c r="I17" s="30" t="s">
        <v>181</v>
      </c>
      <c r="J17" s="30" t="s">
        <v>180</v>
      </c>
      <c r="K17" s="30" t="s">
        <v>3</v>
      </c>
      <c r="L17" s="85">
        <v>0.29166666666666669</v>
      </c>
      <c r="M17" s="14">
        <v>0</v>
      </c>
      <c r="N17" s="102" t="s">
        <v>262</v>
      </c>
      <c r="O17" s="59">
        <v>40068</v>
      </c>
      <c r="P17" s="34" t="s">
        <v>57</v>
      </c>
      <c r="Q17" s="34" t="s">
        <v>15</v>
      </c>
      <c r="R17" s="34" t="s">
        <v>39</v>
      </c>
      <c r="S17" s="85">
        <v>0.29166666666666669</v>
      </c>
      <c r="T17" s="14">
        <v>0</v>
      </c>
      <c r="U17" s="102" t="s">
        <v>320</v>
      </c>
    </row>
    <row r="18" spans="1:21" x14ac:dyDescent="0.2">
      <c r="A18" s="59">
        <v>39827</v>
      </c>
      <c r="B18" s="30" t="s">
        <v>181</v>
      </c>
      <c r="C18" s="30" t="s">
        <v>180</v>
      </c>
      <c r="D18" s="30" t="s">
        <v>3</v>
      </c>
      <c r="E18" s="85">
        <v>0.29166666666666669</v>
      </c>
      <c r="F18" s="14">
        <v>0</v>
      </c>
      <c r="G18" s="1" t="s">
        <v>167</v>
      </c>
      <c r="H18" s="233">
        <v>39946</v>
      </c>
      <c r="I18" s="20"/>
      <c r="J18" s="20"/>
      <c r="K18" s="20"/>
      <c r="L18" s="91">
        <v>0.29166666666666669</v>
      </c>
      <c r="M18" s="21"/>
      <c r="N18" s="19" t="s">
        <v>35</v>
      </c>
      <c r="O18" s="59">
        <v>40069</v>
      </c>
      <c r="P18" s="45"/>
      <c r="Q18" s="45"/>
      <c r="R18" s="45"/>
      <c r="S18" s="85"/>
      <c r="T18" s="18"/>
      <c r="U18" s="103"/>
    </row>
    <row r="19" spans="1:21" x14ac:dyDescent="0.2">
      <c r="A19" s="59">
        <v>39828</v>
      </c>
      <c r="B19" s="30" t="s">
        <v>181</v>
      </c>
      <c r="C19" s="30" t="s">
        <v>180</v>
      </c>
      <c r="D19" s="30" t="s">
        <v>3</v>
      </c>
      <c r="E19" s="85">
        <v>0.29166666666666669</v>
      </c>
      <c r="F19" s="14">
        <v>0</v>
      </c>
      <c r="G19" s="1" t="s">
        <v>167</v>
      </c>
      <c r="H19" s="233">
        <v>39947</v>
      </c>
      <c r="I19" s="20"/>
      <c r="J19" s="20"/>
      <c r="K19" s="20"/>
      <c r="L19" s="91">
        <v>0.29166666666666669</v>
      </c>
      <c r="M19" s="21"/>
      <c r="N19" s="19" t="s">
        <v>35</v>
      </c>
      <c r="O19" s="59">
        <v>40070</v>
      </c>
      <c r="P19" s="45"/>
      <c r="Q19" s="45"/>
      <c r="R19" s="45"/>
      <c r="S19" s="85"/>
      <c r="T19" s="18"/>
      <c r="U19" s="103"/>
    </row>
    <row r="20" spans="1:21" x14ac:dyDescent="0.2">
      <c r="A20" s="59">
        <v>39829</v>
      </c>
      <c r="B20" s="30" t="s">
        <v>181</v>
      </c>
      <c r="C20" s="30" t="s">
        <v>180</v>
      </c>
      <c r="D20" s="30" t="s">
        <v>10</v>
      </c>
      <c r="E20" s="85">
        <v>0.2986111111111111</v>
      </c>
      <c r="F20" s="9" t="s">
        <v>11</v>
      </c>
      <c r="G20" s="1" t="s">
        <v>219</v>
      </c>
      <c r="H20" s="233">
        <v>39948</v>
      </c>
      <c r="I20" s="30" t="s">
        <v>181</v>
      </c>
      <c r="J20" s="30" t="s">
        <v>180</v>
      </c>
      <c r="K20" s="30" t="s">
        <v>3</v>
      </c>
      <c r="L20" s="85">
        <v>0.29166666666666669</v>
      </c>
      <c r="M20" s="14">
        <v>0</v>
      </c>
      <c r="N20" s="102" t="s">
        <v>285</v>
      </c>
      <c r="O20" s="84" t="s">
        <v>232</v>
      </c>
      <c r="P20" s="97"/>
      <c r="Q20" s="98"/>
      <c r="R20" s="98"/>
      <c r="S20" s="99">
        <f>SUM(S13:S19)</f>
        <v>1.4583333333333335</v>
      </c>
      <c r="T20" s="100"/>
      <c r="U20" s="108"/>
    </row>
    <row r="21" spans="1:21" x14ac:dyDescent="0.2">
      <c r="A21" s="59">
        <v>39830</v>
      </c>
      <c r="B21" s="30" t="s">
        <v>181</v>
      </c>
      <c r="C21" s="30" t="s">
        <v>180</v>
      </c>
      <c r="D21" s="30" t="s">
        <v>3</v>
      </c>
      <c r="E21" s="85">
        <v>0.29166666666666669</v>
      </c>
      <c r="F21" s="14">
        <v>0</v>
      </c>
      <c r="G21" s="1" t="s">
        <v>220</v>
      </c>
      <c r="H21" s="233">
        <v>39949</v>
      </c>
      <c r="I21" s="30" t="s">
        <v>181</v>
      </c>
      <c r="J21" s="30" t="s">
        <v>180</v>
      </c>
      <c r="K21" s="30" t="s">
        <v>3</v>
      </c>
      <c r="L21" s="85">
        <v>0.29166666666666669</v>
      </c>
      <c r="M21" s="14">
        <v>0</v>
      </c>
      <c r="N21" s="102" t="s">
        <v>286</v>
      </c>
      <c r="O21" s="59">
        <v>40071</v>
      </c>
      <c r="P21" s="30" t="s">
        <v>181</v>
      </c>
      <c r="Q21" s="30" t="s">
        <v>180</v>
      </c>
      <c r="R21" s="30" t="s">
        <v>3</v>
      </c>
      <c r="S21" s="85">
        <v>0.29166666666666669</v>
      </c>
      <c r="T21" s="14">
        <v>0</v>
      </c>
      <c r="U21" s="102" t="s">
        <v>321</v>
      </c>
    </row>
    <row r="22" spans="1:21" x14ac:dyDescent="0.2">
      <c r="A22" s="59">
        <v>39831</v>
      </c>
      <c r="B22" s="45"/>
      <c r="C22" s="45"/>
      <c r="D22" s="45"/>
      <c r="E22" s="85"/>
      <c r="F22" s="18"/>
      <c r="G22" s="46"/>
      <c r="H22" s="233">
        <v>39950</v>
      </c>
      <c r="I22" s="45"/>
      <c r="J22" s="45"/>
      <c r="K22" s="45"/>
      <c r="L22" s="85"/>
      <c r="M22" s="18"/>
      <c r="N22" s="103"/>
      <c r="O22" s="59">
        <v>40072</v>
      </c>
      <c r="P22" s="30" t="s">
        <v>181</v>
      </c>
      <c r="Q22" s="30" t="s">
        <v>180</v>
      </c>
      <c r="R22" s="30" t="s">
        <v>3</v>
      </c>
      <c r="S22" s="85">
        <v>0.29166666666666669</v>
      </c>
      <c r="T22" s="14">
        <v>0</v>
      </c>
      <c r="U22" s="102" t="s">
        <v>321</v>
      </c>
    </row>
    <row r="23" spans="1:21" x14ac:dyDescent="0.2">
      <c r="A23" s="59">
        <v>39832</v>
      </c>
      <c r="B23" s="45"/>
      <c r="C23" s="45"/>
      <c r="D23" s="45"/>
      <c r="E23" s="85"/>
      <c r="F23" s="18"/>
      <c r="G23" s="46"/>
      <c r="H23" s="233">
        <v>39951</v>
      </c>
      <c r="I23" s="45"/>
      <c r="J23" s="45"/>
      <c r="K23" s="45"/>
      <c r="L23" s="85"/>
      <c r="M23" s="18"/>
      <c r="N23" s="103"/>
      <c r="O23" s="59">
        <v>40073</v>
      </c>
      <c r="P23" s="30" t="s">
        <v>181</v>
      </c>
      <c r="Q23" s="30" t="s">
        <v>180</v>
      </c>
      <c r="R23" s="30" t="s">
        <v>3</v>
      </c>
      <c r="S23" s="85">
        <v>0.29166666666666669</v>
      </c>
      <c r="T23" s="14">
        <v>0</v>
      </c>
      <c r="U23" s="102" t="s">
        <v>324</v>
      </c>
    </row>
    <row r="24" spans="1:21" x14ac:dyDescent="0.2">
      <c r="A24" s="84" t="s">
        <v>232</v>
      </c>
      <c r="B24" s="97"/>
      <c r="C24" s="98"/>
      <c r="D24" s="98"/>
      <c r="E24" s="99">
        <f>SUM(E17:E23)</f>
        <v>1.4652777777777779</v>
      </c>
      <c r="F24" s="100"/>
      <c r="G24" s="107" t="s">
        <v>234</v>
      </c>
      <c r="H24" s="84" t="s">
        <v>232</v>
      </c>
      <c r="I24" s="97"/>
      <c r="J24" s="98"/>
      <c r="K24" s="98"/>
      <c r="L24" s="99">
        <f>SUM(L17:L23)</f>
        <v>1.4583333333333335</v>
      </c>
      <c r="M24" s="100"/>
      <c r="N24" s="108"/>
      <c r="O24" s="59">
        <v>40074</v>
      </c>
      <c r="P24" s="30" t="s">
        <v>181</v>
      </c>
      <c r="Q24" s="30" t="s">
        <v>180</v>
      </c>
      <c r="R24" s="30" t="s">
        <v>3</v>
      </c>
      <c r="S24" s="85">
        <v>0.29166666666666669</v>
      </c>
      <c r="T24" s="14">
        <v>0</v>
      </c>
      <c r="U24" s="102" t="s">
        <v>322</v>
      </c>
    </row>
    <row r="25" spans="1:21" x14ac:dyDescent="0.2">
      <c r="A25" s="59">
        <v>39833</v>
      </c>
      <c r="B25" s="30" t="s">
        <v>181</v>
      </c>
      <c r="C25" s="30" t="s">
        <v>180</v>
      </c>
      <c r="D25" s="30" t="s">
        <v>3</v>
      </c>
      <c r="E25" s="85">
        <v>0.29166666666666669</v>
      </c>
      <c r="F25" s="14">
        <v>0</v>
      </c>
      <c r="G25" s="1" t="s">
        <v>220</v>
      </c>
      <c r="H25" s="233">
        <v>39952</v>
      </c>
      <c r="I25" s="75"/>
      <c r="J25" s="75"/>
      <c r="K25" s="75"/>
      <c r="L25" s="122">
        <v>0.29166666666666669</v>
      </c>
      <c r="M25" s="76"/>
      <c r="N25" s="68" t="s">
        <v>50</v>
      </c>
      <c r="O25" s="59">
        <v>40075</v>
      </c>
      <c r="P25" s="30" t="s">
        <v>181</v>
      </c>
      <c r="Q25" s="30" t="s">
        <v>180</v>
      </c>
      <c r="R25" s="30" t="s">
        <v>3</v>
      </c>
      <c r="S25" s="85">
        <v>0.29166666666666669</v>
      </c>
      <c r="T25" s="14">
        <v>0</v>
      </c>
      <c r="U25" s="102" t="s">
        <v>324</v>
      </c>
    </row>
    <row r="26" spans="1:21" x14ac:dyDescent="0.2">
      <c r="A26" s="59">
        <v>39834</v>
      </c>
      <c r="B26" s="30" t="s">
        <v>181</v>
      </c>
      <c r="C26" s="30" t="s">
        <v>180</v>
      </c>
      <c r="D26" s="30" t="s">
        <v>3</v>
      </c>
      <c r="E26" s="85">
        <v>0.29166666666666669</v>
      </c>
      <c r="F26" s="14">
        <v>0</v>
      </c>
      <c r="G26" s="1" t="s">
        <v>220</v>
      </c>
      <c r="H26" s="233">
        <v>39953</v>
      </c>
      <c r="I26" s="30" t="s">
        <v>181</v>
      </c>
      <c r="J26" s="30" t="s">
        <v>180</v>
      </c>
      <c r="K26" s="30" t="s">
        <v>3</v>
      </c>
      <c r="L26" s="85">
        <v>0.29166666666666669</v>
      </c>
      <c r="M26" s="14">
        <v>0</v>
      </c>
      <c r="N26" s="102" t="s">
        <v>288</v>
      </c>
      <c r="O26" s="59">
        <v>40076</v>
      </c>
      <c r="P26" s="45"/>
      <c r="Q26" s="45"/>
      <c r="R26" s="45"/>
      <c r="S26" s="85"/>
      <c r="T26" s="18"/>
      <c r="U26" s="103"/>
    </row>
    <row r="27" spans="1:21" x14ac:dyDescent="0.2">
      <c r="A27" s="59">
        <v>39835</v>
      </c>
      <c r="B27" s="30" t="s">
        <v>181</v>
      </c>
      <c r="C27" s="30" t="s">
        <v>180</v>
      </c>
      <c r="D27" s="30" t="s">
        <v>3</v>
      </c>
      <c r="E27" s="85">
        <v>0.29166666666666669</v>
      </c>
      <c r="F27" s="14">
        <v>0</v>
      </c>
      <c r="G27" s="1" t="s">
        <v>167</v>
      </c>
      <c r="H27" s="233">
        <v>39954</v>
      </c>
      <c r="I27" s="30" t="s">
        <v>181</v>
      </c>
      <c r="J27" s="30" t="s">
        <v>180</v>
      </c>
      <c r="K27" s="30" t="s">
        <v>3</v>
      </c>
      <c r="L27" s="85">
        <v>0.29166666666666669</v>
      </c>
      <c r="M27" s="14">
        <v>0</v>
      </c>
      <c r="N27" s="102" t="s">
        <v>287</v>
      </c>
      <c r="O27" s="59">
        <v>40077</v>
      </c>
      <c r="P27" s="45"/>
      <c r="Q27" s="45"/>
      <c r="R27" s="45"/>
      <c r="S27" s="85"/>
      <c r="T27" s="18"/>
      <c r="U27" s="103"/>
    </row>
    <row r="28" spans="1:21" x14ac:dyDescent="0.2">
      <c r="A28" s="59">
        <v>39836</v>
      </c>
      <c r="B28" s="30" t="s">
        <v>181</v>
      </c>
      <c r="C28" s="30" t="s">
        <v>180</v>
      </c>
      <c r="D28" s="30" t="s">
        <v>3</v>
      </c>
      <c r="E28" s="85">
        <v>0.29166666666666669</v>
      </c>
      <c r="F28" s="14">
        <v>0</v>
      </c>
      <c r="G28" s="1" t="s">
        <v>221</v>
      </c>
      <c r="H28" s="233">
        <v>39955</v>
      </c>
      <c r="I28" s="30" t="s">
        <v>181</v>
      </c>
      <c r="J28" s="30" t="s">
        <v>180</v>
      </c>
      <c r="K28" s="30" t="s">
        <v>3</v>
      </c>
      <c r="L28" s="85">
        <v>0.29166666666666669</v>
      </c>
      <c r="M28" s="14">
        <v>0</v>
      </c>
      <c r="N28" s="102" t="s">
        <v>167</v>
      </c>
      <c r="O28" s="84" t="s">
        <v>232</v>
      </c>
      <c r="P28" s="97"/>
      <c r="Q28" s="98"/>
      <c r="R28" s="98"/>
      <c r="S28" s="99">
        <f>SUM(S21:S27)</f>
        <v>1.4583333333333335</v>
      </c>
      <c r="T28" s="100"/>
      <c r="U28" s="108"/>
    </row>
    <row r="29" spans="1:21" x14ac:dyDescent="0.2">
      <c r="A29" s="59">
        <v>39837</v>
      </c>
      <c r="B29" s="30" t="s">
        <v>181</v>
      </c>
      <c r="C29" s="30" t="s">
        <v>180</v>
      </c>
      <c r="D29" s="30" t="s">
        <v>3</v>
      </c>
      <c r="E29" s="85">
        <v>0.2986111111111111</v>
      </c>
      <c r="F29" s="9" t="s">
        <v>11</v>
      </c>
      <c r="G29" s="79" t="s">
        <v>222</v>
      </c>
      <c r="H29" s="233">
        <v>39956</v>
      </c>
      <c r="I29" s="112" t="s">
        <v>2</v>
      </c>
      <c r="J29" s="112" t="s">
        <v>15</v>
      </c>
      <c r="K29" s="112" t="s">
        <v>244</v>
      </c>
      <c r="L29" s="85">
        <v>0.29166666666666669</v>
      </c>
      <c r="M29" s="14">
        <v>0</v>
      </c>
      <c r="N29" s="102" t="s">
        <v>289</v>
      </c>
      <c r="O29" s="231">
        <v>40078</v>
      </c>
      <c r="P29" s="33" t="s">
        <v>29</v>
      </c>
      <c r="Q29" s="33" t="s">
        <v>15</v>
      </c>
      <c r="R29" s="33" t="s">
        <v>24</v>
      </c>
      <c r="S29" s="116">
        <v>0.38194444444444442</v>
      </c>
      <c r="T29" s="14">
        <v>0</v>
      </c>
      <c r="U29" s="102" t="s">
        <v>323</v>
      </c>
    </row>
    <row r="30" spans="1:21" x14ac:dyDescent="0.2">
      <c r="A30" s="59">
        <v>39838</v>
      </c>
      <c r="B30" s="45"/>
      <c r="C30" s="45"/>
      <c r="D30" s="45"/>
      <c r="E30" s="85"/>
      <c r="F30" s="18"/>
      <c r="G30" s="46"/>
      <c r="H30" s="233">
        <v>39957</v>
      </c>
      <c r="I30" s="45"/>
      <c r="J30" s="45"/>
      <c r="K30" s="45"/>
      <c r="L30" s="85"/>
      <c r="M30" s="18"/>
      <c r="N30" s="103"/>
      <c r="O30" s="231">
        <v>40079</v>
      </c>
      <c r="P30" s="124" t="s">
        <v>325</v>
      </c>
      <c r="Q30" s="33" t="s">
        <v>15</v>
      </c>
      <c r="R30" s="33" t="s">
        <v>0</v>
      </c>
      <c r="S30" s="116">
        <v>0.38194444444444442</v>
      </c>
      <c r="T30" s="9" t="s">
        <v>6</v>
      </c>
      <c r="U30" s="102" t="s">
        <v>326</v>
      </c>
    </row>
    <row r="31" spans="1:21" x14ac:dyDescent="0.2">
      <c r="A31" s="59">
        <v>39839</v>
      </c>
      <c r="B31" s="45"/>
      <c r="C31" s="45"/>
      <c r="D31" s="45"/>
      <c r="E31" s="85"/>
      <c r="F31" s="18"/>
      <c r="G31" s="46"/>
      <c r="H31" s="233">
        <v>39958</v>
      </c>
      <c r="I31" s="45"/>
      <c r="J31" s="45"/>
      <c r="K31" s="45"/>
      <c r="L31" s="85"/>
      <c r="M31" s="18"/>
      <c r="N31" s="103"/>
      <c r="O31" s="231">
        <v>40080</v>
      </c>
      <c r="P31" s="33" t="s">
        <v>29</v>
      </c>
      <c r="Q31" s="33" t="s">
        <v>15</v>
      </c>
      <c r="R31" s="33" t="s">
        <v>0</v>
      </c>
      <c r="S31" s="116">
        <v>0.34027777777777773</v>
      </c>
      <c r="T31" s="14">
        <v>0</v>
      </c>
      <c r="U31" s="102"/>
    </row>
    <row r="32" spans="1:21" x14ac:dyDescent="0.2">
      <c r="A32" s="84" t="s">
        <v>232</v>
      </c>
      <c r="B32" s="97"/>
      <c r="C32" s="98"/>
      <c r="D32" s="98"/>
      <c r="E32" s="99">
        <f>SUM(E25:E31)</f>
        <v>1.4652777777777779</v>
      </c>
      <c r="F32" s="100"/>
      <c r="G32" s="107" t="s">
        <v>233</v>
      </c>
      <c r="H32" s="84" t="s">
        <v>232</v>
      </c>
      <c r="I32" s="97"/>
      <c r="J32" s="98"/>
      <c r="K32" s="98"/>
      <c r="L32" s="99">
        <f>SUM(L25:L31)</f>
        <v>1.4583333333333335</v>
      </c>
      <c r="M32" s="100"/>
      <c r="N32" s="108"/>
      <c r="O32" s="231">
        <v>40081</v>
      </c>
      <c r="P32" s="33" t="s">
        <v>29</v>
      </c>
      <c r="Q32" s="33" t="s">
        <v>15</v>
      </c>
      <c r="R32" s="33" t="s">
        <v>0</v>
      </c>
      <c r="S32" s="116">
        <v>0.34027777777777773</v>
      </c>
      <c r="T32" s="14">
        <v>0</v>
      </c>
      <c r="U32" s="102" t="s">
        <v>327</v>
      </c>
    </row>
    <row r="33" spans="1:21" x14ac:dyDescent="0.2">
      <c r="A33" s="59">
        <v>39840</v>
      </c>
      <c r="B33" s="80" t="s">
        <v>34</v>
      </c>
      <c r="C33" s="80" t="s">
        <v>180</v>
      </c>
      <c r="D33" s="80" t="s">
        <v>14</v>
      </c>
      <c r="E33" s="88">
        <v>0.29166666666666669</v>
      </c>
      <c r="F33" s="82"/>
      <c r="G33" s="83" t="s">
        <v>223</v>
      </c>
      <c r="H33" s="233">
        <v>39959</v>
      </c>
      <c r="I33" s="80" t="s">
        <v>34</v>
      </c>
      <c r="J33" s="80" t="s">
        <v>280</v>
      </c>
      <c r="K33" s="80" t="s">
        <v>253</v>
      </c>
      <c r="L33" s="88">
        <v>0.29166666666666669</v>
      </c>
      <c r="M33" s="120"/>
      <c r="N33" s="121" t="s">
        <v>281</v>
      </c>
      <c r="O33" s="231">
        <v>40082</v>
      </c>
      <c r="P33" s="45"/>
      <c r="Q33" s="45"/>
      <c r="R33" s="45"/>
      <c r="S33" s="85"/>
      <c r="T33" s="18"/>
      <c r="U33" s="103"/>
    </row>
    <row r="34" spans="1:21" x14ac:dyDescent="0.2">
      <c r="A34" s="59">
        <v>39841</v>
      </c>
      <c r="B34" s="20"/>
      <c r="C34" s="20"/>
      <c r="D34" s="20"/>
      <c r="E34" s="91">
        <v>0.29166666666666669</v>
      </c>
      <c r="F34" s="21"/>
      <c r="G34" s="19" t="s">
        <v>224</v>
      </c>
      <c r="H34" s="233">
        <v>39960</v>
      </c>
      <c r="I34" s="80" t="s">
        <v>34</v>
      </c>
      <c r="J34" s="80" t="s">
        <v>280</v>
      </c>
      <c r="K34" s="80" t="s">
        <v>253</v>
      </c>
      <c r="L34" s="88">
        <v>0.29166666666666669</v>
      </c>
      <c r="M34" s="120"/>
      <c r="N34" s="121" t="s">
        <v>282</v>
      </c>
      <c r="O34" s="231">
        <v>40083</v>
      </c>
      <c r="P34" s="45"/>
      <c r="Q34" s="45"/>
      <c r="R34" s="45"/>
      <c r="S34" s="85"/>
      <c r="T34" s="18"/>
      <c r="U34" s="103"/>
    </row>
    <row r="35" spans="1:21" x14ac:dyDescent="0.2">
      <c r="A35" s="59">
        <v>39842</v>
      </c>
      <c r="B35" s="92" t="s">
        <v>228</v>
      </c>
      <c r="C35" s="92" t="s">
        <v>204</v>
      </c>
      <c r="D35" s="93" t="s">
        <v>208</v>
      </c>
      <c r="E35" s="94">
        <v>0.16666666666666666</v>
      </c>
      <c r="F35" s="95">
        <v>0</v>
      </c>
      <c r="G35" s="96" t="s">
        <v>226</v>
      </c>
      <c r="H35" s="233">
        <v>39961</v>
      </c>
      <c r="I35" s="30" t="s">
        <v>181</v>
      </c>
      <c r="J35" s="30" t="s">
        <v>180</v>
      </c>
      <c r="K35" s="30" t="s">
        <v>3</v>
      </c>
      <c r="L35" s="85">
        <v>0.29166666666666669</v>
      </c>
      <c r="M35" s="14">
        <v>0</v>
      </c>
      <c r="N35" s="102" t="s">
        <v>290</v>
      </c>
      <c r="O35" s="231">
        <v>40084</v>
      </c>
      <c r="P35" s="45"/>
      <c r="Q35" s="45"/>
      <c r="R35" s="45"/>
      <c r="S35" s="85"/>
      <c r="T35" s="18"/>
      <c r="U35" s="103"/>
    </row>
    <row r="36" spans="1:21" x14ac:dyDescent="0.2">
      <c r="A36" s="59">
        <v>39843</v>
      </c>
      <c r="B36" s="114" t="s">
        <v>204</v>
      </c>
      <c r="C36" s="114" t="s">
        <v>204</v>
      </c>
      <c r="D36" s="20"/>
      <c r="E36" s="91">
        <v>0.29166666666666669</v>
      </c>
      <c r="F36" s="21"/>
      <c r="G36" s="19" t="s">
        <v>35</v>
      </c>
      <c r="H36" s="233">
        <v>39962</v>
      </c>
      <c r="I36" s="30" t="s">
        <v>181</v>
      </c>
      <c r="J36" s="30" t="s">
        <v>180</v>
      </c>
      <c r="K36" s="30" t="s">
        <v>3</v>
      </c>
      <c r="L36" s="85">
        <v>0.29166666666666669</v>
      </c>
      <c r="M36" s="14">
        <v>0</v>
      </c>
      <c r="N36" s="102" t="s">
        <v>290</v>
      </c>
      <c r="O36" s="84" t="s">
        <v>232</v>
      </c>
      <c r="P36" s="97"/>
      <c r="Q36" s="98"/>
      <c r="R36" s="98"/>
      <c r="S36" s="99">
        <f>SUM(S29:S35)</f>
        <v>1.4444444444444442</v>
      </c>
      <c r="T36" s="100"/>
      <c r="U36" s="108"/>
    </row>
    <row r="37" spans="1:21" x14ac:dyDescent="0.2">
      <c r="A37" s="7"/>
      <c r="B37" s="8"/>
      <c r="C37" s="8"/>
      <c r="D37" s="8"/>
      <c r="E37" s="85"/>
      <c r="F37" s="43"/>
      <c r="G37" s="1"/>
      <c r="H37" s="233">
        <v>39963</v>
      </c>
      <c r="I37" s="30" t="s">
        <v>181</v>
      </c>
      <c r="J37" s="30" t="s">
        <v>180</v>
      </c>
      <c r="K37" s="30" t="s">
        <v>3</v>
      </c>
      <c r="L37" s="85">
        <v>0.29166666666666669</v>
      </c>
      <c r="M37" s="14">
        <v>0</v>
      </c>
      <c r="N37" s="102" t="s">
        <v>291</v>
      </c>
      <c r="O37" s="67">
        <v>40085</v>
      </c>
      <c r="P37" s="32" t="s">
        <v>17</v>
      </c>
      <c r="Q37" s="32" t="s">
        <v>15</v>
      </c>
      <c r="R37" s="32" t="s">
        <v>23</v>
      </c>
      <c r="S37" s="116">
        <v>0.2951388888888889</v>
      </c>
      <c r="T37" s="14">
        <v>0</v>
      </c>
      <c r="U37" s="102" t="s">
        <v>323</v>
      </c>
    </row>
    <row r="38" spans="1:21" x14ac:dyDescent="0.2">
      <c r="A38" s="7"/>
      <c r="B38" s="8"/>
      <c r="C38" s="8"/>
      <c r="D38" s="8"/>
      <c r="E38" s="85"/>
      <c r="F38" s="43"/>
      <c r="G38" s="1"/>
      <c r="H38" s="7"/>
      <c r="I38" s="8"/>
      <c r="J38" s="8"/>
      <c r="K38" s="8"/>
      <c r="L38" s="85"/>
      <c r="M38" s="43"/>
      <c r="N38" s="102"/>
      <c r="O38" s="7"/>
      <c r="P38" s="8"/>
      <c r="Q38" s="8"/>
      <c r="R38" s="8"/>
      <c r="S38" s="116"/>
      <c r="T38" s="43"/>
      <c r="U38" s="102"/>
    </row>
    <row r="39" spans="1:21" x14ac:dyDescent="0.2">
      <c r="A39" s="7"/>
      <c r="B39" s="8"/>
      <c r="C39" s="8"/>
      <c r="D39" s="8"/>
      <c r="E39" s="85"/>
      <c r="F39" s="43"/>
      <c r="G39" s="1"/>
      <c r="H39" s="7"/>
      <c r="I39" s="8"/>
      <c r="J39" s="8"/>
      <c r="K39" s="8"/>
      <c r="L39" s="85"/>
      <c r="M39" s="43"/>
      <c r="N39" s="102"/>
      <c r="O39" s="7"/>
      <c r="P39" s="8"/>
      <c r="Q39" s="8"/>
      <c r="R39" s="8"/>
      <c r="S39" s="116"/>
      <c r="T39" s="43"/>
      <c r="U39" s="102"/>
    </row>
    <row r="40" spans="1:21" x14ac:dyDescent="0.2">
      <c r="A40" s="7"/>
      <c r="B40" s="8"/>
      <c r="C40" s="8"/>
      <c r="D40" s="8"/>
      <c r="E40" s="85"/>
      <c r="F40" s="43"/>
      <c r="G40" s="1"/>
      <c r="H40" s="7"/>
      <c r="I40" s="8"/>
      <c r="J40" s="8"/>
      <c r="K40" s="8"/>
      <c r="L40" s="85"/>
      <c r="M40" s="43"/>
      <c r="N40" s="102"/>
      <c r="O40" s="7"/>
      <c r="P40" s="8"/>
      <c r="Q40" s="8"/>
      <c r="R40" s="8"/>
      <c r="S40" s="116"/>
      <c r="T40" s="43"/>
      <c r="U40" s="102"/>
    </row>
    <row r="41" spans="1:21" x14ac:dyDescent="0.2">
      <c r="A41" s="7"/>
      <c r="B41" s="8"/>
      <c r="C41" s="8"/>
      <c r="D41" s="8"/>
      <c r="E41" s="85"/>
      <c r="F41" s="43"/>
      <c r="G41" s="1"/>
      <c r="H41" s="7"/>
      <c r="I41" s="8"/>
      <c r="J41" s="8"/>
      <c r="K41" s="8"/>
      <c r="L41" s="85"/>
      <c r="M41" s="43"/>
      <c r="N41" s="102"/>
      <c r="O41" s="7"/>
      <c r="P41" s="8"/>
      <c r="Q41" s="8"/>
      <c r="R41" s="8"/>
      <c r="S41" s="116"/>
      <c r="T41" s="43"/>
      <c r="U41" s="102"/>
    </row>
    <row r="42" spans="1:21" x14ac:dyDescent="0.2">
      <c r="A42" s="7"/>
      <c r="B42" s="8"/>
      <c r="C42" s="8"/>
      <c r="D42" s="8"/>
      <c r="E42" s="85"/>
      <c r="F42" s="43"/>
      <c r="G42" s="1"/>
      <c r="H42" s="7"/>
      <c r="I42" s="8"/>
      <c r="J42" s="8"/>
      <c r="K42" s="8"/>
      <c r="L42" s="85"/>
      <c r="M42" s="43"/>
      <c r="N42" s="102"/>
      <c r="O42" s="7"/>
      <c r="P42" s="8"/>
      <c r="Q42" s="8"/>
      <c r="R42" s="8"/>
      <c r="S42" s="116"/>
      <c r="T42" s="43"/>
      <c r="U42" s="102"/>
    </row>
    <row r="43" spans="1:21" x14ac:dyDescent="0.2">
      <c r="A43" s="7"/>
      <c r="B43" s="8"/>
      <c r="C43" s="8"/>
      <c r="D43" s="8"/>
      <c r="E43" s="85"/>
      <c r="F43" s="43"/>
      <c r="G43" s="1"/>
      <c r="H43" s="7"/>
      <c r="I43" s="8"/>
      <c r="J43" s="8"/>
      <c r="K43" s="8"/>
      <c r="L43" s="85"/>
      <c r="M43" s="43"/>
      <c r="N43" s="102"/>
      <c r="O43" s="7"/>
      <c r="P43" s="8"/>
      <c r="Q43" s="8"/>
      <c r="R43" s="8"/>
      <c r="S43" s="116"/>
      <c r="T43" s="43"/>
      <c r="U43" s="102"/>
    </row>
    <row r="44" spans="1:21" x14ac:dyDescent="0.2">
      <c r="A44" s="7"/>
      <c r="B44" s="8"/>
      <c r="C44" s="8"/>
      <c r="D44" s="8"/>
      <c r="E44" s="85"/>
      <c r="F44" s="43"/>
      <c r="G44" s="1"/>
      <c r="H44" s="7"/>
      <c r="I44" s="8"/>
      <c r="J44" s="8"/>
      <c r="K44" s="8"/>
      <c r="L44" s="85"/>
      <c r="M44" s="43"/>
      <c r="N44" s="102"/>
      <c r="O44" s="7"/>
      <c r="P44" s="8"/>
      <c r="Q44" s="8"/>
      <c r="R44" s="8"/>
      <c r="S44" s="116"/>
      <c r="T44" s="43"/>
      <c r="U44" s="102"/>
    </row>
    <row r="45" spans="1:21" x14ac:dyDescent="0.2">
      <c r="A45" s="7"/>
      <c r="B45" s="8"/>
      <c r="C45" s="8"/>
      <c r="D45" s="8"/>
      <c r="E45" s="85"/>
      <c r="F45" s="43"/>
      <c r="G45" s="1"/>
      <c r="H45" s="7"/>
      <c r="I45" s="8"/>
      <c r="J45" s="8"/>
      <c r="K45" s="8"/>
      <c r="L45" s="85"/>
      <c r="M45" s="43"/>
      <c r="N45" s="102"/>
      <c r="O45" s="7"/>
      <c r="P45" s="8"/>
      <c r="Q45" s="8"/>
      <c r="R45" s="8"/>
      <c r="S45" s="116"/>
      <c r="T45" s="43"/>
      <c r="U45" s="102"/>
    </row>
    <row r="46" spans="1:21" x14ac:dyDescent="0.2">
      <c r="A46" s="7"/>
      <c r="B46" s="8"/>
      <c r="C46" s="8"/>
      <c r="D46" s="8"/>
      <c r="E46" s="85"/>
      <c r="F46" s="43"/>
      <c r="G46" s="1"/>
      <c r="H46" s="7"/>
      <c r="I46" s="8"/>
      <c r="J46" s="8"/>
      <c r="K46" s="8"/>
      <c r="L46" s="85"/>
      <c r="M46" s="43"/>
      <c r="N46" s="102"/>
      <c r="O46" s="7"/>
      <c r="P46" s="8"/>
      <c r="Q46" s="8"/>
      <c r="R46" s="8"/>
      <c r="S46" s="85"/>
      <c r="T46" s="43"/>
      <c r="U46" s="102"/>
    </row>
    <row r="47" spans="1:21" x14ac:dyDescent="0.2">
      <c r="A47" s="7"/>
      <c r="B47" s="8"/>
      <c r="C47" s="8"/>
      <c r="D47" s="8"/>
      <c r="E47" s="85"/>
      <c r="F47" s="43"/>
      <c r="G47" s="1"/>
      <c r="H47" s="7"/>
      <c r="I47" s="8"/>
      <c r="J47" s="8"/>
      <c r="K47" s="8"/>
      <c r="L47" s="85"/>
      <c r="M47" s="43"/>
      <c r="N47" s="102"/>
      <c r="O47" s="7"/>
      <c r="P47" s="8"/>
      <c r="Q47" s="8"/>
      <c r="R47" s="8"/>
      <c r="S47" s="85"/>
      <c r="T47" s="43"/>
      <c r="U47" s="102"/>
    </row>
    <row r="48" spans="1:21" x14ac:dyDescent="0.2">
      <c r="A48" s="7"/>
      <c r="B48" s="8"/>
      <c r="C48" s="8"/>
      <c r="D48" s="8"/>
      <c r="E48" s="85"/>
      <c r="F48" s="43"/>
      <c r="G48" s="1"/>
      <c r="H48" s="7"/>
      <c r="I48" s="8"/>
      <c r="J48" s="8"/>
      <c r="K48" s="8"/>
      <c r="L48" s="85"/>
      <c r="M48" s="43"/>
      <c r="N48" s="102"/>
      <c r="O48" s="7"/>
      <c r="P48" s="8"/>
      <c r="Q48" s="8"/>
      <c r="R48" s="8"/>
      <c r="S48" s="85"/>
      <c r="T48" s="43"/>
      <c r="U48" s="102"/>
    </row>
    <row r="49" spans="1:21" x14ac:dyDescent="0.2">
      <c r="A49" s="7"/>
      <c r="B49" s="8"/>
      <c r="C49" s="8"/>
      <c r="D49" s="8"/>
      <c r="E49" s="85"/>
      <c r="F49" s="43"/>
      <c r="G49" s="1"/>
      <c r="H49" s="7"/>
      <c r="I49" s="8"/>
      <c r="J49" s="8"/>
      <c r="K49" s="8"/>
      <c r="L49" s="85"/>
      <c r="M49" s="43"/>
      <c r="N49" s="102"/>
      <c r="O49" s="7"/>
      <c r="P49" s="8"/>
      <c r="Q49" s="8"/>
      <c r="R49" s="8"/>
      <c r="S49" s="85"/>
      <c r="T49" s="43"/>
      <c r="U49" s="102"/>
    </row>
    <row r="50" spans="1:21" x14ac:dyDescent="0.2">
      <c r="A50" s="7"/>
      <c r="B50" s="8"/>
      <c r="C50" s="8"/>
      <c r="D50" s="8"/>
      <c r="E50" s="85"/>
      <c r="F50" s="43"/>
      <c r="G50" s="1"/>
      <c r="H50" s="7"/>
      <c r="I50" s="8"/>
      <c r="J50" s="8"/>
      <c r="K50" s="8"/>
      <c r="L50" s="85"/>
      <c r="M50" s="43"/>
      <c r="N50" s="102"/>
      <c r="O50" s="7"/>
      <c r="P50" s="8"/>
      <c r="Q50" s="8"/>
      <c r="R50" s="8"/>
      <c r="S50" s="85"/>
      <c r="T50" s="43"/>
      <c r="U50" s="102"/>
    </row>
    <row r="51" spans="1:21" x14ac:dyDescent="0.2">
      <c r="A51" s="7"/>
      <c r="B51" s="8"/>
      <c r="C51" s="8"/>
      <c r="D51" s="8"/>
      <c r="E51" s="85"/>
      <c r="F51" s="43"/>
      <c r="G51" s="1"/>
      <c r="H51" s="7"/>
      <c r="I51" s="8"/>
      <c r="J51" s="8"/>
      <c r="K51" s="8"/>
      <c r="L51" s="85"/>
      <c r="M51" s="44"/>
      <c r="N51" s="104"/>
      <c r="O51" s="7"/>
      <c r="P51" s="8"/>
      <c r="Q51" s="8"/>
      <c r="R51" s="8"/>
      <c r="S51" s="85"/>
      <c r="T51" s="43"/>
      <c r="U51" s="102"/>
    </row>
    <row r="52" spans="1:21" x14ac:dyDescent="0.2">
      <c r="A52" s="7"/>
      <c r="B52" s="8"/>
      <c r="C52" s="8"/>
      <c r="D52" s="8"/>
      <c r="E52" s="85"/>
      <c r="F52" s="43"/>
      <c r="G52" s="1"/>
      <c r="H52" s="7"/>
      <c r="I52" s="8"/>
      <c r="J52" s="8"/>
      <c r="K52" s="8"/>
      <c r="L52" s="85"/>
      <c r="M52" s="43"/>
      <c r="N52" s="102"/>
      <c r="O52" s="7"/>
      <c r="P52" s="8"/>
      <c r="Q52" s="8"/>
      <c r="R52" s="8"/>
      <c r="S52" s="85"/>
      <c r="T52" s="44"/>
      <c r="U52" s="104"/>
    </row>
    <row r="53" spans="1:21" x14ac:dyDescent="0.2">
      <c r="A53" s="7"/>
      <c r="B53" s="8"/>
      <c r="C53" s="8"/>
      <c r="D53" s="8"/>
      <c r="E53" s="85"/>
      <c r="F53" s="43"/>
      <c r="G53" s="1"/>
      <c r="H53" s="7"/>
      <c r="I53" s="8"/>
      <c r="J53" s="8"/>
      <c r="K53" s="8"/>
      <c r="L53" s="85"/>
      <c r="M53" s="43"/>
      <c r="N53" s="102"/>
      <c r="O53" s="7"/>
      <c r="P53" s="8"/>
      <c r="Q53" s="8"/>
      <c r="R53" s="8"/>
      <c r="S53" s="85"/>
      <c r="T53" s="43"/>
      <c r="U53" s="102"/>
    </row>
    <row r="54" spans="1:21" ht="13.5" thickBot="1" x14ac:dyDescent="0.25">
      <c r="A54" s="7"/>
      <c r="B54" s="8"/>
      <c r="C54" s="8"/>
      <c r="D54" s="8"/>
      <c r="E54" s="85"/>
      <c r="F54" s="43"/>
      <c r="G54" s="1"/>
      <c r="H54" s="7"/>
      <c r="I54" s="8"/>
      <c r="J54" s="8"/>
      <c r="K54" s="8"/>
      <c r="L54" s="85"/>
      <c r="M54" s="43"/>
      <c r="N54" s="102"/>
      <c r="O54" s="7"/>
      <c r="P54" s="8"/>
      <c r="Q54" s="8"/>
      <c r="R54" s="8"/>
      <c r="S54" s="85"/>
      <c r="T54" s="43"/>
      <c r="U54" s="102"/>
    </row>
    <row r="55" spans="1:21" ht="13.5" thickBot="1" x14ac:dyDescent="0.25">
      <c r="A55" s="17" t="s">
        <v>46</v>
      </c>
      <c r="B55" s="15" t="s">
        <v>47</v>
      </c>
      <c r="C55" s="15"/>
      <c r="D55" s="15"/>
      <c r="E55" s="15"/>
      <c r="F55" s="53" t="s">
        <v>114</v>
      </c>
      <c r="G55" s="16" t="s">
        <v>70</v>
      </c>
      <c r="H55" s="17" t="s">
        <v>46</v>
      </c>
      <c r="I55" s="15" t="s">
        <v>47</v>
      </c>
      <c r="J55" s="15"/>
      <c r="K55" s="15"/>
      <c r="L55" s="15"/>
      <c r="M55" s="53" t="s">
        <v>118</v>
      </c>
      <c r="N55" s="105" t="s">
        <v>70</v>
      </c>
      <c r="O55" s="17" t="s">
        <v>46</v>
      </c>
      <c r="P55" s="15" t="s">
        <v>47</v>
      </c>
      <c r="Q55" s="15"/>
      <c r="R55" s="15"/>
      <c r="S55" s="15"/>
      <c r="T55" s="53" t="s">
        <v>122</v>
      </c>
      <c r="U55" s="105" t="s">
        <v>70</v>
      </c>
    </row>
    <row r="56" spans="1:21" x14ac:dyDescent="0.2">
      <c r="A56" s="3" t="s">
        <v>18</v>
      </c>
      <c r="B56" s="4" t="s">
        <v>19</v>
      </c>
      <c r="C56" s="4" t="s">
        <v>21</v>
      </c>
      <c r="D56" s="4" t="s">
        <v>20</v>
      </c>
      <c r="E56" s="89" t="s">
        <v>43</v>
      </c>
      <c r="F56" s="5" t="s">
        <v>22</v>
      </c>
      <c r="G56" s="6" t="s">
        <v>30</v>
      </c>
      <c r="H56" s="3" t="s">
        <v>18</v>
      </c>
      <c r="I56" s="4" t="s">
        <v>19</v>
      </c>
      <c r="J56" s="4" t="s">
        <v>21</v>
      </c>
      <c r="K56" s="4" t="s">
        <v>20</v>
      </c>
      <c r="L56" s="5" t="s">
        <v>43</v>
      </c>
      <c r="M56" s="5" t="s">
        <v>22</v>
      </c>
      <c r="N56" s="106" t="s">
        <v>30</v>
      </c>
      <c r="O56" s="3" t="s">
        <v>18</v>
      </c>
      <c r="P56" s="4" t="s">
        <v>19</v>
      </c>
      <c r="Q56" s="4" t="s">
        <v>21</v>
      </c>
      <c r="R56" s="4" t="s">
        <v>20</v>
      </c>
      <c r="S56" s="5" t="s">
        <v>43</v>
      </c>
      <c r="T56" s="5" t="s">
        <v>22</v>
      </c>
      <c r="U56" s="106" t="s">
        <v>30</v>
      </c>
    </row>
    <row r="57" spans="1:21" x14ac:dyDescent="0.2">
      <c r="A57" s="7">
        <v>39844</v>
      </c>
      <c r="B57" s="20"/>
      <c r="C57" s="20"/>
      <c r="D57" s="20"/>
      <c r="E57" s="91">
        <v>0.29166666666666669</v>
      </c>
      <c r="F57" s="21"/>
      <c r="G57" s="19" t="s">
        <v>35</v>
      </c>
      <c r="H57" s="7">
        <v>39964</v>
      </c>
      <c r="I57" s="45"/>
      <c r="J57" s="45"/>
      <c r="K57" s="45"/>
      <c r="L57" s="85"/>
      <c r="M57" s="18"/>
      <c r="N57" s="103"/>
      <c r="O57" s="59">
        <v>40086</v>
      </c>
      <c r="P57" s="32" t="s">
        <v>17</v>
      </c>
      <c r="Q57" s="32" t="s">
        <v>15</v>
      </c>
      <c r="R57" s="32" t="s">
        <v>100</v>
      </c>
      <c r="S57" s="116">
        <v>0.2986111111111111</v>
      </c>
      <c r="T57" s="9" t="s">
        <v>11</v>
      </c>
      <c r="U57" s="102" t="s">
        <v>328</v>
      </c>
    </row>
    <row r="58" spans="1:21" x14ac:dyDescent="0.2">
      <c r="A58" s="7">
        <v>39845</v>
      </c>
      <c r="B58" s="45"/>
      <c r="C58" s="45"/>
      <c r="D58" s="45"/>
      <c r="E58" s="85"/>
      <c r="F58" s="18"/>
      <c r="G58" s="46"/>
      <c r="H58" s="7">
        <v>39965</v>
      </c>
      <c r="I58" s="45"/>
      <c r="J58" s="45"/>
      <c r="K58" s="45"/>
      <c r="L58" s="85"/>
      <c r="M58" s="18"/>
      <c r="N58" s="103"/>
      <c r="O58" s="59">
        <v>40087</v>
      </c>
      <c r="P58" s="32" t="s">
        <v>17</v>
      </c>
      <c r="Q58" s="32" t="s">
        <v>15</v>
      </c>
      <c r="R58" s="32" t="s">
        <v>23</v>
      </c>
      <c r="S58" s="116">
        <v>0.2951388888888889</v>
      </c>
      <c r="T58" s="14">
        <v>0</v>
      </c>
      <c r="U58" s="102"/>
    </row>
    <row r="59" spans="1:21" x14ac:dyDescent="0.2">
      <c r="A59" s="7">
        <v>39846</v>
      </c>
      <c r="B59" s="45"/>
      <c r="C59" s="45"/>
      <c r="D59" s="45"/>
      <c r="E59" s="85"/>
      <c r="F59" s="18"/>
      <c r="G59" s="46"/>
      <c r="H59" s="84" t="s">
        <v>232</v>
      </c>
      <c r="I59" s="97"/>
      <c r="J59" s="98"/>
      <c r="K59" s="98"/>
      <c r="L59" s="99">
        <f>SUM(L33:L37,L57:L58)</f>
        <v>1.4583333333333335</v>
      </c>
      <c r="M59" s="100"/>
      <c r="N59" s="108"/>
      <c r="O59" s="59">
        <v>40088</v>
      </c>
      <c r="P59" s="32" t="s">
        <v>17</v>
      </c>
      <c r="Q59" s="32" t="s">
        <v>15</v>
      </c>
      <c r="R59" s="32" t="s">
        <v>23</v>
      </c>
      <c r="S59" s="116">
        <v>0.2951388888888889</v>
      </c>
      <c r="T59" s="14">
        <v>0</v>
      </c>
      <c r="U59" s="102"/>
    </row>
    <row r="60" spans="1:21" x14ac:dyDescent="0.2">
      <c r="A60" s="84" t="s">
        <v>232</v>
      </c>
      <c r="B60" s="97"/>
      <c r="C60" s="98"/>
      <c r="D60" s="98"/>
      <c r="E60" s="101">
        <f>SUM(E33:E36,E57:E59)</f>
        <v>1.3333333333333335</v>
      </c>
      <c r="F60" s="100"/>
      <c r="G60" s="107" t="s">
        <v>233</v>
      </c>
      <c r="H60" s="233">
        <v>39966</v>
      </c>
      <c r="I60" s="30" t="s">
        <v>181</v>
      </c>
      <c r="J60" s="30" t="s">
        <v>180</v>
      </c>
      <c r="K60" s="30" t="s">
        <v>3</v>
      </c>
      <c r="L60" s="85">
        <v>0.29166666666666669</v>
      </c>
      <c r="M60" s="14">
        <v>0</v>
      </c>
      <c r="N60" s="102" t="s">
        <v>292</v>
      </c>
      <c r="O60" s="59">
        <v>40089</v>
      </c>
      <c r="P60" s="32" t="s">
        <v>17</v>
      </c>
      <c r="Q60" s="32" t="s">
        <v>15</v>
      </c>
      <c r="R60" s="32" t="s">
        <v>39</v>
      </c>
      <c r="S60" s="116">
        <v>0.33333333333333331</v>
      </c>
      <c r="T60" s="14">
        <v>0</v>
      </c>
      <c r="U60" s="102"/>
    </row>
    <row r="61" spans="1:21" x14ac:dyDescent="0.2">
      <c r="A61" s="233">
        <v>39847</v>
      </c>
      <c r="B61" s="20"/>
      <c r="C61" s="20"/>
      <c r="D61" s="20"/>
      <c r="E61" s="91">
        <v>0.29166666666666669</v>
      </c>
      <c r="F61" s="21"/>
      <c r="G61" s="19" t="s">
        <v>225</v>
      </c>
      <c r="H61" s="233">
        <v>39967</v>
      </c>
      <c r="I61" s="30" t="s">
        <v>181</v>
      </c>
      <c r="J61" s="30" t="s">
        <v>180</v>
      </c>
      <c r="K61" s="30" t="s">
        <v>3</v>
      </c>
      <c r="L61" s="85">
        <v>0.29166666666666669</v>
      </c>
      <c r="M61" s="14">
        <v>0</v>
      </c>
      <c r="N61" s="102" t="s">
        <v>167</v>
      </c>
      <c r="O61" s="59">
        <v>40090</v>
      </c>
      <c r="P61" s="45"/>
      <c r="Q61" s="45"/>
      <c r="R61" s="45"/>
      <c r="S61" s="85"/>
      <c r="T61" s="18"/>
      <c r="U61" s="103"/>
    </row>
    <row r="62" spans="1:21" x14ac:dyDescent="0.2">
      <c r="A62" s="233">
        <v>39848</v>
      </c>
      <c r="B62" s="20"/>
      <c r="C62" s="20"/>
      <c r="D62" s="20"/>
      <c r="E62" s="91">
        <v>0.29166666666666669</v>
      </c>
      <c r="F62" s="21"/>
      <c r="G62" s="19" t="s">
        <v>35</v>
      </c>
      <c r="H62" s="233">
        <v>39968</v>
      </c>
      <c r="I62" s="30" t="s">
        <v>181</v>
      </c>
      <c r="J62" s="30" t="s">
        <v>180</v>
      </c>
      <c r="K62" s="30" t="s">
        <v>3</v>
      </c>
      <c r="L62" s="85">
        <v>0.29166666666666669</v>
      </c>
      <c r="M62" s="14">
        <v>0</v>
      </c>
      <c r="N62" s="102" t="s">
        <v>167</v>
      </c>
      <c r="O62" s="59">
        <v>40091</v>
      </c>
      <c r="P62" s="45"/>
      <c r="Q62" s="45"/>
      <c r="R62" s="45"/>
      <c r="S62" s="85"/>
      <c r="T62" s="18"/>
      <c r="U62" s="103"/>
    </row>
    <row r="63" spans="1:21" x14ac:dyDescent="0.2">
      <c r="A63" s="233">
        <v>39849</v>
      </c>
      <c r="B63" s="30" t="s">
        <v>181</v>
      </c>
      <c r="C63" s="30" t="s">
        <v>180</v>
      </c>
      <c r="D63" s="30" t="s">
        <v>3</v>
      </c>
      <c r="E63" s="85">
        <v>0.29166666666666669</v>
      </c>
      <c r="F63" s="14">
        <v>0</v>
      </c>
      <c r="G63" s="1" t="s">
        <v>229</v>
      </c>
      <c r="H63" s="233">
        <v>39969</v>
      </c>
      <c r="I63" s="80" t="s">
        <v>34</v>
      </c>
      <c r="J63" s="80" t="s">
        <v>280</v>
      </c>
      <c r="K63" s="80" t="s">
        <v>253</v>
      </c>
      <c r="L63" s="88">
        <v>0.29166666666666669</v>
      </c>
      <c r="M63" s="120"/>
      <c r="N63" s="121" t="s">
        <v>283</v>
      </c>
      <c r="O63" s="84" t="s">
        <v>232</v>
      </c>
      <c r="P63" s="97"/>
      <c r="Q63" s="98"/>
      <c r="R63" s="98"/>
      <c r="S63" s="99">
        <f>SUM(S37,S57:S62)</f>
        <v>1.5173611111111109</v>
      </c>
      <c r="T63" s="100"/>
      <c r="U63" s="108"/>
    </row>
    <row r="64" spans="1:21" x14ac:dyDescent="0.2">
      <c r="A64" s="233">
        <v>39850</v>
      </c>
      <c r="B64" s="61"/>
      <c r="C64" s="61"/>
      <c r="D64" s="61"/>
      <c r="E64" s="90">
        <v>0.29166666666666669</v>
      </c>
      <c r="F64" s="62"/>
      <c r="G64" s="64" t="s">
        <v>230</v>
      </c>
      <c r="H64" s="233">
        <v>39970</v>
      </c>
      <c r="I64" s="30" t="s">
        <v>181</v>
      </c>
      <c r="J64" s="30" t="s">
        <v>180</v>
      </c>
      <c r="K64" s="30" t="s">
        <v>3</v>
      </c>
      <c r="L64" s="85">
        <v>0.30902777777777779</v>
      </c>
      <c r="M64" s="9" t="s">
        <v>293</v>
      </c>
      <c r="N64" s="102" t="s">
        <v>167</v>
      </c>
      <c r="O64" s="59">
        <v>40092</v>
      </c>
      <c r="P64" s="33" t="s">
        <v>29</v>
      </c>
      <c r="Q64" s="33" t="s">
        <v>15</v>
      </c>
      <c r="R64" s="33" t="s">
        <v>24</v>
      </c>
      <c r="S64" s="116">
        <v>0.38194444444444442</v>
      </c>
      <c r="T64" s="14">
        <v>0</v>
      </c>
      <c r="U64" s="125" t="s">
        <v>329</v>
      </c>
    </row>
    <row r="65" spans="1:21" x14ac:dyDescent="0.2">
      <c r="A65" s="233">
        <v>39851</v>
      </c>
      <c r="B65" s="30" t="s">
        <v>181</v>
      </c>
      <c r="C65" s="30" t="s">
        <v>180</v>
      </c>
      <c r="D65" s="30" t="s">
        <v>3</v>
      </c>
      <c r="E65" s="85">
        <v>0.29166666666666669</v>
      </c>
      <c r="F65" s="14">
        <v>0</v>
      </c>
      <c r="G65" s="1" t="s">
        <v>231</v>
      </c>
      <c r="H65" s="233">
        <v>39971</v>
      </c>
      <c r="I65" s="45"/>
      <c r="J65" s="45"/>
      <c r="K65" s="45"/>
      <c r="L65" s="85"/>
      <c r="M65" s="18"/>
      <c r="N65" s="103"/>
      <c r="O65" s="59">
        <v>40093</v>
      </c>
      <c r="P65" s="33" t="s">
        <v>29</v>
      </c>
      <c r="Q65" s="33" t="s">
        <v>15</v>
      </c>
      <c r="R65" s="33" t="s">
        <v>0</v>
      </c>
      <c r="S65" s="116">
        <v>0.34027777777777773</v>
      </c>
      <c r="T65" s="14">
        <v>0</v>
      </c>
      <c r="U65" s="102"/>
    </row>
    <row r="66" spans="1:21" x14ac:dyDescent="0.2">
      <c r="A66" s="233">
        <v>39852</v>
      </c>
      <c r="B66" s="45"/>
      <c r="C66" s="45"/>
      <c r="D66" s="45"/>
      <c r="E66" s="85"/>
      <c r="F66" s="18"/>
      <c r="G66" s="46"/>
      <c r="H66" s="233">
        <v>39972</v>
      </c>
      <c r="I66" s="45"/>
      <c r="J66" s="45"/>
      <c r="K66" s="45"/>
      <c r="L66" s="85"/>
      <c r="M66" s="18"/>
      <c r="N66" s="103"/>
      <c r="O66" s="59">
        <v>40094</v>
      </c>
      <c r="P66" s="33" t="s">
        <v>29</v>
      </c>
      <c r="Q66" s="33" t="s">
        <v>15</v>
      </c>
      <c r="R66" s="124" t="s">
        <v>332</v>
      </c>
      <c r="S66" s="116">
        <v>0.2986111111111111</v>
      </c>
      <c r="T66" s="42" t="s">
        <v>331</v>
      </c>
      <c r="U66" s="102" t="s">
        <v>333</v>
      </c>
    </row>
    <row r="67" spans="1:21" x14ac:dyDescent="0.2">
      <c r="A67" s="59">
        <v>39853</v>
      </c>
      <c r="B67" s="45"/>
      <c r="C67" s="45"/>
      <c r="D67" s="45"/>
      <c r="E67" s="85"/>
      <c r="F67" s="18"/>
      <c r="G67" s="46"/>
      <c r="H67" s="84" t="s">
        <v>232</v>
      </c>
      <c r="I67" s="97"/>
      <c r="J67" s="98"/>
      <c r="K67" s="98"/>
      <c r="L67" s="99">
        <f>SUM(L60:L66)</f>
        <v>1.4756944444444446</v>
      </c>
      <c r="M67" s="100"/>
      <c r="N67" s="108"/>
      <c r="O67" s="59">
        <v>40095</v>
      </c>
      <c r="P67" s="33" t="s">
        <v>29</v>
      </c>
      <c r="Q67" s="33" t="s">
        <v>15</v>
      </c>
      <c r="R67" s="33" t="s">
        <v>0</v>
      </c>
      <c r="S67" s="116">
        <v>0.34027777777777773</v>
      </c>
      <c r="T67" s="14">
        <v>0</v>
      </c>
      <c r="U67" s="102"/>
    </row>
    <row r="68" spans="1:21" x14ac:dyDescent="0.2">
      <c r="A68" s="84" t="s">
        <v>232</v>
      </c>
      <c r="B68" s="97"/>
      <c r="C68" s="98"/>
      <c r="D68" s="98"/>
      <c r="E68" s="99">
        <f>SUM(E61:E65)</f>
        <v>1.4583333333333335</v>
      </c>
      <c r="F68" s="100"/>
      <c r="G68" s="107" t="s">
        <v>233</v>
      </c>
      <c r="H68" s="233">
        <v>39973</v>
      </c>
      <c r="I68" s="30" t="s">
        <v>181</v>
      </c>
      <c r="J68" s="30" t="s">
        <v>180</v>
      </c>
      <c r="K68" s="30" t="s">
        <v>3</v>
      </c>
      <c r="L68" s="85">
        <v>0.29166666666666669</v>
      </c>
      <c r="M68" s="14">
        <v>0</v>
      </c>
      <c r="N68" s="102" t="s">
        <v>294</v>
      </c>
      <c r="O68" s="59">
        <v>40096</v>
      </c>
      <c r="P68" s="45"/>
      <c r="Q68" s="45"/>
      <c r="R68" s="45"/>
      <c r="S68" s="85"/>
      <c r="T68" s="18"/>
      <c r="U68" s="103"/>
    </row>
    <row r="69" spans="1:21" x14ac:dyDescent="0.2">
      <c r="A69" s="233">
        <v>39854</v>
      </c>
      <c r="B69" s="30" t="s">
        <v>181</v>
      </c>
      <c r="C69" s="30" t="s">
        <v>180</v>
      </c>
      <c r="D69" s="30" t="s">
        <v>3</v>
      </c>
      <c r="E69" s="85">
        <v>0.29166666666666669</v>
      </c>
      <c r="F69" s="14">
        <v>0</v>
      </c>
      <c r="G69" s="1" t="s">
        <v>229</v>
      </c>
      <c r="H69" s="233">
        <v>39974</v>
      </c>
      <c r="I69" s="30" t="s">
        <v>181</v>
      </c>
      <c r="J69" s="30" t="s">
        <v>180</v>
      </c>
      <c r="K69" s="30" t="s">
        <v>3</v>
      </c>
      <c r="L69" s="85">
        <v>0.29166666666666669</v>
      </c>
      <c r="M69" s="14">
        <v>0</v>
      </c>
      <c r="N69" s="102" t="s">
        <v>294</v>
      </c>
      <c r="O69" s="59">
        <v>40097</v>
      </c>
      <c r="P69" s="45"/>
      <c r="Q69" s="45"/>
      <c r="R69" s="45"/>
      <c r="S69" s="85"/>
      <c r="T69" s="18"/>
      <c r="U69" s="103"/>
    </row>
    <row r="70" spans="1:21" x14ac:dyDescent="0.2">
      <c r="A70" s="233">
        <v>39855</v>
      </c>
      <c r="B70" s="30" t="s">
        <v>181</v>
      </c>
      <c r="C70" s="30" t="s">
        <v>180</v>
      </c>
      <c r="D70" s="30" t="s">
        <v>3</v>
      </c>
      <c r="E70" s="85">
        <v>0.29166666666666669</v>
      </c>
      <c r="F70" s="14">
        <v>0</v>
      </c>
      <c r="G70" s="102" t="s">
        <v>245</v>
      </c>
      <c r="H70" s="233">
        <v>39975</v>
      </c>
      <c r="I70" s="30" t="s">
        <v>181</v>
      </c>
      <c r="J70" s="30" t="s">
        <v>180</v>
      </c>
      <c r="K70" s="30" t="s">
        <v>3</v>
      </c>
      <c r="L70" s="85">
        <v>0.29166666666666669</v>
      </c>
      <c r="M70" s="14">
        <v>0</v>
      </c>
      <c r="N70" s="102" t="s">
        <v>167</v>
      </c>
      <c r="O70" s="59">
        <v>40098</v>
      </c>
      <c r="P70" s="45"/>
      <c r="Q70" s="45"/>
      <c r="R70" s="45"/>
      <c r="S70" s="85"/>
      <c r="T70" s="18"/>
      <c r="U70" s="103"/>
    </row>
    <row r="71" spans="1:21" x14ac:dyDescent="0.2">
      <c r="A71" s="233">
        <v>39856</v>
      </c>
      <c r="B71" s="30" t="s">
        <v>181</v>
      </c>
      <c r="C71" s="30" t="s">
        <v>180</v>
      </c>
      <c r="D71" s="30" t="s">
        <v>3</v>
      </c>
      <c r="E71" s="85">
        <v>0.29166666666666669</v>
      </c>
      <c r="F71" s="14">
        <v>0</v>
      </c>
      <c r="G71" s="102" t="s">
        <v>245</v>
      </c>
      <c r="H71" s="233">
        <v>39976</v>
      </c>
      <c r="I71" s="30" t="s">
        <v>181</v>
      </c>
      <c r="J71" s="30" t="s">
        <v>180</v>
      </c>
      <c r="K71" s="30" t="s">
        <v>3</v>
      </c>
      <c r="L71" s="85">
        <v>0.29166666666666669</v>
      </c>
      <c r="M71" s="14">
        <v>0</v>
      </c>
      <c r="N71" s="102" t="s">
        <v>296</v>
      </c>
      <c r="O71" s="84" t="s">
        <v>232</v>
      </c>
      <c r="P71" s="97"/>
      <c r="Q71" s="98"/>
      <c r="R71" s="98"/>
      <c r="S71" s="99">
        <f>SUM(S64:S70)</f>
        <v>1.3611111111111109</v>
      </c>
      <c r="T71" s="100"/>
      <c r="U71" s="108"/>
    </row>
    <row r="72" spans="1:21" x14ac:dyDescent="0.2">
      <c r="A72" s="233">
        <v>39857</v>
      </c>
      <c r="B72" s="30" t="s">
        <v>181</v>
      </c>
      <c r="C72" s="30" t="s">
        <v>180</v>
      </c>
      <c r="D72" s="30" t="s">
        <v>3</v>
      </c>
      <c r="E72" s="85">
        <v>0.29166666666666669</v>
      </c>
      <c r="F72" s="14">
        <v>0</v>
      </c>
      <c r="G72" s="102" t="s">
        <v>246</v>
      </c>
      <c r="H72" s="233">
        <v>39977</v>
      </c>
      <c r="I72" s="30" t="s">
        <v>181</v>
      </c>
      <c r="J72" s="30" t="s">
        <v>180</v>
      </c>
      <c r="K72" s="30" t="s">
        <v>3</v>
      </c>
      <c r="L72" s="85">
        <v>0.29166666666666669</v>
      </c>
      <c r="M72" s="14">
        <v>0</v>
      </c>
      <c r="N72" s="102" t="s">
        <v>296</v>
      </c>
      <c r="O72" s="59">
        <v>40099</v>
      </c>
      <c r="P72" s="32" t="s">
        <v>17</v>
      </c>
      <c r="Q72" s="32" t="s">
        <v>15</v>
      </c>
      <c r="R72" s="32" t="s">
        <v>23</v>
      </c>
      <c r="S72" s="116">
        <v>0.30208333333333331</v>
      </c>
      <c r="T72" s="9" t="s">
        <v>11</v>
      </c>
      <c r="U72" s="102" t="s">
        <v>323</v>
      </c>
    </row>
    <row r="73" spans="1:21" x14ac:dyDescent="0.2">
      <c r="A73" s="233">
        <v>39858</v>
      </c>
      <c r="B73" s="30" t="s">
        <v>181</v>
      </c>
      <c r="C73" s="30" t="s">
        <v>180</v>
      </c>
      <c r="D73" s="30" t="s">
        <v>3</v>
      </c>
      <c r="E73" s="85">
        <v>0.29166666666666669</v>
      </c>
      <c r="F73" s="14">
        <v>0</v>
      </c>
      <c r="G73" s="102" t="s">
        <v>247</v>
      </c>
      <c r="H73" s="233">
        <v>39978</v>
      </c>
      <c r="I73" s="45"/>
      <c r="J73" s="45"/>
      <c r="K73" s="45"/>
      <c r="L73" s="85"/>
      <c r="M73" s="18"/>
      <c r="N73" s="103"/>
      <c r="O73" s="59">
        <v>40100</v>
      </c>
      <c r="P73" s="32" t="s">
        <v>17</v>
      </c>
      <c r="Q73" s="32" t="s">
        <v>15</v>
      </c>
      <c r="R73" s="32" t="s">
        <v>23</v>
      </c>
      <c r="S73" s="116">
        <v>0.30208333333333331</v>
      </c>
      <c r="T73" s="9" t="s">
        <v>11</v>
      </c>
      <c r="U73" s="102"/>
    </row>
    <row r="74" spans="1:21" x14ac:dyDescent="0.2">
      <c r="A74" s="233">
        <v>39859</v>
      </c>
      <c r="B74" s="45"/>
      <c r="C74" s="45"/>
      <c r="D74" s="45"/>
      <c r="E74" s="85"/>
      <c r="F74" s="18"/>
      <c r="G74" s="103"/>
      <c r="H74" s="233">
        <v>39979</v>
      </c>
      <c r="I74" s="45"/>
      <c r="J74" s="45"/>
      <c r="K74" s="45"/>
      <c r="L74" s="85"/>
      <c r="M74" s="18"/>
      <c r="N74" s="103"/>
      <c r="O74" s="59">
        <v>40101</v>
      </c>
      <c r="P74" s="32" t="s">
        <v>17</v>
      </c>
      <c r="Q74" s="32" t="s">
        <v>15</v>
      </c>
      <c r="R74" s="32" t="s">
        <v>23</v>
      </c>
      <c r="S74" s="116">
        <v>0.30208333333333331</v>
      </c>
      <c r="T74" s="9" t="s">
        <v>11</v>
      </c>
      <c r="U74" s="102" t="s">
        <v>334</v>
      </c>
    </row>
    <row r="75" spans="1:21" x14ac:dyDescent="0.2">
      <c r="A75" s="59">
        <v>39860</v>
      </c>
      <c r="B75" s="45"/>
      <c r="C75" s="45"/>
      <c r="D75" s="45"/>
      <c r="E75" s="85"/>
      <c r="F75" s="18"/>
      <c r="G75" s="103"/>
      <c r="H75" s="84" t="s">
        <v>232</v>
      </c>
      <c r="I75" s="97"/>
      <c r="J75" s="98"/>
      <c r="K75" s="98"/>
      <c r="L75" s="99">
        <f>SUM(L68:L74)</f>
        <v>1.4583333333333335</v>
      </c>
      <c r="M75" s="100"/>
      <c r="N75" s="108"/>
      <c r="O75" s="59">
        <v>40102</v>
      </c>
      <c r="P75" s="32" t="s">
        <v>17</v>
      </c>
      <c r="Q75" s="32" t="s">
        <v>15</v>
      </c>
      <c r="R75" s="32" t="s">
        <v>23</v>
      </c>
      <c r="S75" s="116">
        <v>0.2951388888888889</v>
      </c>
      <c r="T75" s="14">
        <v>0</v>
      </c>
      <c r="U75" s="102" t="s">
        <v>335</v>
      </c>
    </row>
    <row r="76" spans="1:21" x14ac:dyDescent="0.2">
      <c r="A76" s="84" t="s">
        <v>232</v>
      </c>
      <c r="B76" s="97"/>
      <c r="C76" s="98"/>
      <c r="D76" s="98"/>
      <c r="E76" s="99">
        <f>SUM(E69:E75)</f>
        <v>1.4583333333333335</v>
      </c>
      <c r="F76" s="100"/>
      <c r="G76" s="107" t="s">
        <v>233</v>
      </c>
      <c r="H76" s="233">
        <v>39980</v>
      </c>
      <c r="I76" s="30" t="s">
        <v>181</v>
      </c>
      <c r="J76" s="30" t="s">
        <v>180</v>
      </c>
      <c r="K76" s="30" t="s">
        <v>3</v>
      </c>
      <c r="L76" s="85">
        <v>0.29166666666666669</v>
      </c>
      <c r="M76" s="14">
        <v>0</v>
      </c>
      <c r="N76" s="102" t="s">
        <v>297</v>
      </c>
      <c r="O76" s="59">
        <v>40103</v>
      </c>
      <c r="P76" s="32" t="s">
        <v>17</v>
      </c>
      <c r="Q76" s="32" t="s">
        <v>5</v>
      </c>
      <c r="R76" s="32" t="s">
        <v>39</v>
      </c>
      <c r="S76" s="116">
        <v>0.34375</v>
      </c>
      <c r="T76" s="9" t="s">
        <v>5</v>
      </c>
      <c r="U76" s="102" t="s">
        <v>330</v>
      </c>
    </row>
    <row r="77" spans="1:21" x14ac:dyDescent="0.2">
      <c r="A77" s="233">
        <v>39861</v>
      </c>
      <c r="B77" s="30" t="s">
        <v>181</v>
      </c>
      <c r="C77" s="30" t="s">
        <v>180</v>
      </c>
      <c r="D77" s="30" t="s">
        <v>3</v>
      </c>
      <c r="E77" s="85">
        <v>0.29166666666666669</v>
      </c>
      <c r="F77" s="14">
        <v>0</v>
      </c>
      <c r="G77" s="102" t="s">
        <v>248</v>
      </c>
      <c r="H77" s="233">
        <v>39981</v>
      </c>
      <c r="I77" s="30" t="s">
        <v>181</v>
      </c>
      <c r="J77" s="30" t="s">
        <v>180</v>
      </c>
      <c r="K77" s="30" t="s">
        <v>3</v>
      </c>
      <c r="L77" s="85">
        <v>0.29166666666666669</v>
      </c>
      <c r="M77" s="14">
        <v>0</v>
      </c>
      <c r="N77" s="102" t="s">
        <v>298</v>
      </c>
      <c r="O77" s="59">
        <v>40104</v>
      </c>
      <c r="P77" s="45"/>
      <c r="Q77" s="45"/>
      <c r="R77" s="45"/>
      <c r="S77" s="85"/>
      <c r="T77" s="18"/>
      <c r="U77" s="103"/>
    </row>
    <row r="78" spans="1:21" x14ac:dyDescent="0.2">
      <c r="A78" s="233">
        <v>39862</v>
      </c>
      <c r="B78" s="30" t="s">
        <v>181</v>
      </c>
      <c r="C78" s="30" t="s">
        <v>180</v>
      </c>
      <c r="D78" s="30" t="s">
        <v>3</v>
      </c>
      <c r="E78" s="85">
        <v>0.29166666666666669</v>
      </c>
      <c r="F78" s="14">
        <v>0</v>
      </c>
      <c r="G78" s="102" t="s">
        <v>249</v>
      </c>
      <c r="H78" s="233">
        <v>39982</v>
      </c>
      <c r="I78" s="30" t="s">
        <v>181</v>
      </c>
      <c r="J78" s="30" t="s">
        <v>180</v>
      </c>
      <c r="K78" s="30" t="s">
        <v>3</v>
      </c>
      <c r="L78" s="85">
        <v>0.29166666666666669</v>
      </c>
      <c r="M78" s="14">
        <v>0</v>
      </c>
      <c r="N78" s="102" t="s">
        <v>299</v>
      </c>
      <c r="O78" s="59">
        <v>40105</v>
      </c>
      <c r="P78" s="45"/>
      <c r="Q78" s="45"/>
      <c r="R78" s="45"/>
      <c r="S78" s="85"/>
      <c r="T78" s="18"/>
      <c r="U78" s="103"/>
    </row>
    <row r="79" spans="1:21" x14ac:dyDescent="0.2">
      <c r="A79" s="233">
        <v>39863</v>
      </c>
      <c r="B79" s="30" t="s">
        <v>181</v>
      </c>
      <c r="C79" s="30" t="s">
        <v>180</v>
      </c>
      <c r="D79" s="30" t="s">
        <v>3</v>
      </c>
      <c r="E79" s="85">
        <v>0.29166666666666669</v>
      </c>
      <c r="F79" s="14">
        <v>0</v>
      </c>
      <c r="G79" s="102" t="s">
        <v>250</v>
      </c>
      <c r="H79" s="233">
        <v>39983</v>
      </c>
      <c r="I79" s="30" t="s">
        <v>181</v>
      </c>
      <c r="J79" s="30" t="s">
        <v>180</v>
      </c>
      <c r="K79" s="30" t="s">
        <v>3</v>
      </c>
      <c r="L79" s="85">
        <v>0.29166666666666669</v>
      </c>
      <c r="M79" s="14">
        <v>0</v>
      </c>
      <c r="N79" s="102" t="s">
        <v>300</v>
      </c>
      <c r="O79" s="84" t="s">
        <v>232</v>
      </c>
      <c r="P79" s="97"/>
      <c r="Q79" s="98"/>
      <c r="R79" s="98"/>
      <c r="S79" s="99">
        <f>SUM(S72:S78)</f>
        <v>1.5451388888888888</v>
      </c>
      <c r="T79" s="100"/>
      <c r="U79" s="108"/>
    </row>
    <row r="80" spans="1:21" x14ac:dyDescent="0.2">
      <c r="A80" s="233">
        <v>39864</v>
      </c>
      <c r="B80" s="30" t="s">
        <v>181</v>
      </c>
      <c r="C80" s="30" t="s">
        <v>180</v>
      </c>
      <c r="D80" s="30" t="s">
        <v>3</v>
      </c>
      <c r="E80" s="85">
        <v>0.29166666666666669</v>
      </c>
      <c r="F80" s="14">
        <v>0</v>
      </c>
      <c r="G80" s="102" t="s">
        <v>251</v>
      </c>
      <c r="H80" s="233">
        <v>39984</v>
      </c>
      <c r="I80" s="80" t="s">
        <v>2</v>
      </c>
      <c r="J80" s="80" t="s">
        <v>204</v>
      </c>
      <c r="K80" s="80" t="s">
        <v>295</v>
      </c>
      <c r="L80" s="88">
        <v>0.29166666666666669</v>
      </c>
      <c r="M80" s="81">
        <v>0</v>
      </c>
      <c r="N80" s="81" t="s">
        <v>302</v>
      </c>
      <c r="O80" s="59">
        <v>40106</v>
      </c>
      <c r="P80" s="33" t="s">
        <v>29</v>
      </c>
      <c r="Q80" s="33" t="s">
        <v>15</v>
      </c>
      <c r="R80" s="33" t="s">
        <v>24</v>
      </c>
      <c r="S80" s="116">
        <v>0.38194444444444442</v>
      </c>
      <c r="T80" s="14">
        <v>0</v>
      </c>
      <c r="U80" s="102" t="s">
        <v>323</v>
      </c>
    </row>
    <row r="81" spans="1:21" x14ac:dyDescent="0.2">
      <c r="A81" s="233">
        <v>39865</v>
      </c>
      <c r="B81" s="30" t="s">
        <v>181</v>
      </c>
      <c r="C81" s="30" t="s">
        <v>180</v>
      </c>
      <c r="D81" s="30" t="s">
        <v>3</v>
      </c>
      <c r="E81" s="85">
        <v>0.29166666666666669</v>
      </c>
      <c r="F81" s="14">
        <v>0</v>
      </c>
      <c r="G81" s="102" t="s">
        <v>252</v>
      </c>
      <c r="H81" s="233">
        <v>39985</v>
      </c>
      <c r="I81" s="45"/>
      <c r="J81" s="45"/>
      <c r="K81" s="45"/>
      <c r="L81" s="85"/>
      <c r="M81" s="18"/>
      <c r="N81" s="103"/>
      <c r="O81" s="59">
        <v>40107</v>
      </c>
      <c r="P81" s="33" t="s">
        <v>29</v>
      </c>
      <c r="Q81" s="33" t="s">
        <v>15</v>
      </c>
      <c r="R81" s="33" t="s">
        <v>0</v>
      </c>
      <c r="S81" s="116">
        <v>0.34027777777777773</v>
      </c>
      <c r="T81" s="14">
        <v>0</v>
      </c>
      <c r="U81" s="102"/>
    </row>
    <row r="82" spans="1:21" x14ac:dyDescent="0.2">
      <c r="A82" s="233">
        <v>39866</v>
      </c>
      <c r="B82" s="45"/>
      <c r="C82" s="45"/>
      <c r="D82" s="45"/>
      <c r="E82" s="85"/>
      <c r="F82" s="18"/>
      <c r="G82" s="103"/>
      <c r="H82" s="233">
        <v>39986</v>
      </c>
      <c r="I82" s="45"/>
      <c r="J82" s="45"/>
      <c r="K82" s="45"/>
      <c r="L82" s="85"/>
      <c r="M82" s="18"/>
      <c r="N82" s="103"/>
      <c r="O82" s="59">
        <v>40108</v>
      </c>
      <c r="P82" s="33" t="s">
        <v>29</v>
      </c>
      <c r="Q82" s="33" t="s">
        <v>15</v>
      </c>
      <c r="R82" s="33" t="s">
        <v>0</v>
      </c>
      <c r="S82" s="116">
        <v>0.34027777777777773</v>
      </c>
      <c r="T82" s="28">
        <v>0</v>
      </c>
    </row>
    <row r="83" spans="1:21" x14ac:dyDescent="0.2">
      <c r="A83" s="59">
        <v>39867</v>
      </c>
      <c r="B83" s="45"/>
      <c r="C83" s="45"/>
      <c r="D83" s="45"/>
      <c r="E83" s="85"/>
      <c r="F83" s="18"/>
      <c r="G83" s="103"/>
      <c r="H83" s="84" t="s">
        <v>232</v>
      </c>
      <c r="I83" s="97"/>
      <c r="J83" s="98"/>
      <c r="K83" s="98"/>
      <c r="L83" s="99">
        <f>SUM(L76:L82)</f>
        <v>1.4583333333333335</v>
      </c>
      <c r="M83" s="100"/>
      <c r="N83" s="108"/>
      <c r="O83" s="59">
        <v>40109</v>
      </c>
      <c r="P83" s="33" t="s">
        <v>29</v>
      </c>
      <c r="Q83" s="33" t="s">
        <v>15</v>
      </c>
      <c r="R83" s="33" t="s">
        <v>0</v>
      </c>
      <c r="S83" s="116">
        <v>0.34027777777777773</v>
      </c>
      <c r="T83" s="28">
        <v>0</v>
      </c>
      <c r="U83" s="102"/>
    </row>
    <row r="84" spans="1:21" x14ac:dyDescent="0.2">
      <c r="A84" s="84" t="s">
        <v>232</v>
      </c>
      <c r="B84" s="97"/>
      <c r="C84" s="98"/>
      <c r="D84" s="98"/>
      <c r="E84" s="99">
        <f>SUM(E77:E83)</f>
        <v>1.4583333333333335</v>
      </c>
      <c r="F84" s="100"/>
      <c r="G84" s="107" t="s">
        <v>233</v>
      </c>
      <c r="H84" s="233">
        <v>39987</v>
      </c>
      <c r="I84" s="30" t="s">
        <v>181</v>
      </c>
      <c r="J84" s="30" t="s">
        <v>180</v>
      </c>
      <c r="K84" s="30" t="s">
        <v>3</v>
      </c>
      <c r="L84" s="85">
        <v>0.29166666666666669</v>
      </c>
      <c r="M84" s="14">
        <v>0</v>
      </c>
      <c r="N84" s="102" t="s">
        <v>301</v>
      </c>
      <c r="O84" s="59">
        <v>40110</v>
      </c>
      <c r="P84" s="45"/>
      <c r="Q84" s="45"/>
      <c r="R84" s="45"/>
      <c r="S84" s="85"/>
      <c r="T84" s="18"/>
      <c r="U84" s="103"/>
    </row>
    <row r="85" spans="1:21" x14ac:dyDescent="0.2">
      <c r="A85" s="233">
        <v>39868</v>
      </c>
      <c r="B85" s="78"/>
      <c r="C85" s="78"/>
      <c r="D85" s="78"/>
      <c r="E85" s="110">
        <v>0</v>
      </c>
      <c r="F85" s="42" t="s">
        <v>237</v>
      </c>
      <c r="G85" s="64" t="s">
        <v>241</v>
      </c>
      <c r="H85" s="233">
        <v>39988</v>
      </c>
      <c r="I85" s="30" t="s">
        <v>181</v>
      </c>
      <c r="J85" s="30" t="s">
        <v>180</v>
      </c>
      <c r="K85" s="30" t="s">
        <v>3</v>
      </c>
      <c r="L85" s="85">
        <v>0.29166666666666669</v>
      </c>
      <c r="M85" s="14">
        <v>0</v>
      </c>
      <c r="N85" s="102" t="s">
        <v>303</v>
      </c>
      <c r="O85" s="59">
        <v>40111</v>
      </c>
      <c r="P85" s="45"/>
      <c r="Q85" s="45"/>
      <c r="R85" s="45"/>
      <c r="S85" s="85"/>
      <c r="T85" s="18"/>
      <c r="U85" s="103"/>
    </row>
    <row r="86" spans="1:21" x14ac:dyDescent="0.2">
      <c r="A86" s="233">
        <v>39869</v>
      </c>
      <c r="B86" s="78"/>
      <c r="C86" s="78"/>
      <c r="D86" s="78"/>
      <c r="E86" s="110">
        <v>0</v>
      </c>
      <c r="F86" s="42" t="s">
        <v>237</v>
      </c>
      <c r="G86" s="64" t="s">
        <v>241</v>
      </c>
      <c r="H86" s="233">
        <v>39989</v>
      </c>
      <c r="I86" s="30" t="s">
        <v>181</v>
      </c>
      <c r="J86" s="30" t="s">
        <v>180</v>
      </c>
      <c r="K86" s="30" t="s">
        <v>3</v>
      </c>
      <c r="L86" s="85">
        <v>0.29166666666666669</v>
      </c>
      <c r="M86" s="14">
        <v>0</v>
      </c>
      <c r="N86" s="102" t="s">
        <v>304</v>
      </c>
      <c r="O86" s="59">
        <v>40112</v>
      </c>
      <c r="P86" s="45"/>
      <c r="Q86" s="45"/>
      <c r="R86" s="45"/>
      <c r="S86" s="85"/>
      <c r="T86" s="18"/>
      <c r="U86" s="103"/>
    </row>
    <row r="87" spans="1:21" x14ac:dyDescent="0.2">
      <c r="A87" s="233">
        <v>39870</v>
      </c>
      <c r="B87" s="78"/>
      <c r="C87" s="78"/>
      <c r="D87" s="78"/>
      <c r="E87" s="110">
        <v>0.14583333333333334</v>
      </c>
      <c r="F87" s="111" t="s">
        <v>238</v>
      </c>
      <c r="G87" s="64" t="s">
        <v>240</v>
      </c>
      <c r="H87" s="233">
        <v>39990</v>
      </c>
      <c r="I87" s="30" t="s">
        <v>181</v>
      </c>
      <c r="J87" s="30" t="s">
        <v>180</v>
      </c>
      <c r="K87" s="30" t="s">
        <v>3</v>
      </c>
      <c r="L87" s="85">
        <v>0.29166666666666669</v>
      </c>
      <c r="M87" s="14">
        <v>0</v>
      </c>
      <c r="N87" s="102" t="s">
        <v>304</v>
      </c>
      <c r="O87" s="84" t="s">
        <v>232</v>
      </c>
      <c r="P87" s="97"/>
      <c r="Q87" s="98"/>
      <c r="R87" s="98"/>
      <c r="S87" s="99">
        <f>SUM(S80:S86)</f>
        <v>1.4027777777777775</v>
      </c>
      <c r="T87" s="100"/>
      <c r="U87" s="108"/>
    </row>
    <row r="88" spans="1:21" x14ac:dyDescent="0.2">
      <c r="A88" s="233">
        <v>39871</v>
      </c>
      <c r="B88" s="78"/>
      <c r="C88" s="78"/>
      <c r="D88" s="78"/>
      <c r="E88" s="110">
        <v>0.29166666666666669</v>
      </c>
      <c r="F88" s="14">
        <v>0</v>
      </c>
      <c r="G88" s="64" t="s">
        <v>239</v>
      </c>
      <c r="H88" s="233">
        <v>39991</v>
      </c>
      <c r="I88" s="30" t="s">
        <v>181</v>
      </c>
      <c r="J88" s="30" t="s">
        <v>180</v>
      </c>
      <c r="K88" s="30" t="s">
        <v>3</v>
      </c>
      <c r="L88" s="85">
        <v>0.29166666666666669</v>
      </c>
      <c r="M88" s="14">
        <v>0</v>
      </c>
      <c r="N88" s="102" t="s">
        <v>309</v>
      </c>
      <c r="O88" s="59">
        <v>40113</v>
      </c>
      <c r="P88" s="32" t="s">
        <v>17</v>
      </c>
      <c r="Q88" s="32" t="s">
        <v>15</v>
      </c>
      <c r="R88" s="32" t="s">
        <v>23</v>
      </c>
      <c r="S88" s="116">
        <v>0.2951388888888889</v>
      </c>
      <c r="T88" s="14">
        <v>0</v>
      </c>
      <c r="U88" s="102" t="s">
        <v>323</v>
      </c>
    </row>
    <row r="89" spans="1:21" x14ac:dyDescent="0.2">
      <c r="A89" s="7"/>
      <c r="B89" s="8"/>
      <c r="C89" s="8"/>
      <c r="D89" s="8"/>
      <c r="E89" s="85"/>
      <c r="F89" s="43"/>
      <c r="G89" s="102"/>
      <c r="H89" s="233">
        <v>39992</v>
      </c>
      <c r="I89" s="45"/>
      <c r="J89" s="45"/>
      <c r="K89" s="45"/>
      <c r="L89" s="85"/>
      <c r="M89" s="18"/>
      <c r="N89" s="103"/>
      <c r="O89" s="59">
        <v>40114</v>
      </c>
      <c r="P89" s="32" t="s">
        <v>17</v>
      </c>
      <c r="Q89" s="32" t="s">
        <v>15</v>
      </c>
      <c r="R89" s="32" t="s">
        <v>23</v>
      </c>
      <c r="S89" s="116">
        <v>0.2951388888888889</v>
      </c>
      <c r="T89" s="14">
        <v>0</v>
      </c>
      <c r="U89" s="102"/>
    </row>
    <row r="90" spans="1:21" x14ac:dyDescent="0.2">
      <c r="A90" s="7"/>
      <c r="B90" s="8"/>
      <c r="C90" s="8"/>
      <c r="D90" s="8"/>
      <c r="E90" s="85"/>
      <c r="F90" s="43"/>
      <c r="G90" s="102"/>
      <c r="H90" s="233">
        <v>39993</v>
      </c>
      <c r="I90" s="45"/>
      <c r="J90" s="45"/>
      <c r="K90" s="45"/>
      <c r="L90" s="85"/>
      <c r="M90" s="18"/>
      <c r="N90" s="103"/>
      <c r="O90" s="59">
        <v>40115</v>
      </c>
      <c r="P90" s="32" t="s">
        <v>17</v>
      </c>
      <c r="Q90" s="32" t="s">
        <v>15</v>
      </c>
      <c r="R90" s="32" t="s">
        <v>23</v>
      </c>
      <c r="S90" s="116">
        <v>0.2951388888888889</v>
      </c>
      <c r="T90" s="14">
        <v>0</v>
      </c>
      <c r="U90" s="102"/>
    </row>
    <row r="91" spans="1:21" x14ac:dyDescent="0.2">
      <c r="A91" s="7"/>
      <c r="B91" s="8"/>
      <c r="C91" s="8"/>
      <c r="D91" s="8"/>
      <c r="E91" s="85"/>
      <c r="F91" s="43"/>
      <c r="G91" s="102"/>
      <c r="H91" s="84" t="s">
        <v>232</v>
      </c>
      <c r="I91" s="97"/>
      <c r="J91" s="98"/>
      <c r="K91" s="98"/>
      <c r="L91" s="99">
        <f>SUM(L84:L90)</f>
        <v>1.4583333333333335</v>
      </c>
      <c r="M91" s="100"/>
      <c r="N91" s="108"/>
      <c r="O91" s="59">
        <v>40116</v>
      </c>
      <c r="P91" s="32" t="s">
        <v>17</v>
      </c>
      <c r="Q91" s="32" t="s">
        <v>15</v>
      </c>
      <c r="R91" s="32" t="s">
        <v>23</v>
      </c>
      <c r="S91" s="116">
        <v>0.2951388888888889</v>
      </c>
      <c r="T91" s="14">
        <v>0</v>
      </c>
      <c r="U91" s="102"/>
    </row>
    <row r="92" spans="1:21" x14ac:dyDescent="0.2">
      <c r="A92" s="7"/>
      <c r="B92" s="8"/>
      <c r="C92" s="8"/>
      <c r="D92" s="8"/>
      <c r="E92" s="85"/>
      <c r="F92" s="43"/>
      <c r="G92" s="102"/>
      <c r="H92" s="7"/>
      <c r="I92" s="8"/>
      <c r="J92" s="8"/>
      <c r="K92" s="8"/>
      <c r="L92" s="85"/>
      <c r="M92" s="43"/>
      <c r="N92" s="102"/>
      <c r="O92" s="7"/>
      <c r="P92" s="8"/>
      <c r="Q92" s="8"/>
      <c r="R92" s="8"/>
      <c r="S92" s="116"/>
      <c r="T92" s="43"/>
      <c r="U92" s="102"/>
    </row>
    <row r="93" spans="1:21" x14ac:dyDescent="0.2">
      <c r="A93" s="7"/>
      <c r="B93" s="8"/>
      <c r="C93" s="8"/>
      <c r="D93" s="8"/>
      <c r="E93" s="85"/>
      <c r="F93" s="43"/>
      <c r="G93" s="102"/>
      <c r="H93" s="7"/>
      <c r="I93" s="8"/>
      <c r="J93" s="8"/>
      <c r="K93" s="8"/>
      <c r="L93" s="85"/>
      <c r="M93" s="43"/>
      <c r="N93" s="102"/>
      <c r="O93" s="7"/>
      <c r="P93" s="8"/>
      <c r="Q93" s="8"/>
      <c r="R93" s="8"/>
      <c r="S93" s="85"/>
      <c r="T93" s="43"/>
      <c r="U93" s="102"/>
    </row>
    <row r="94" spans="1:21" x14ac:dyDescent="0.2">
      <c r="A94" s="7"/>
      <c r="B94" s="8"/>
      <c r="C94" s="8"/>
      <c r="D94" s="8"/>
      <c r="E94" s="85"/>
      <c r="F94" s="43"/>
      <c r="G94" s="102"/>
      <c r="H94" s="7"/>
      <c r="I94" s="8"/>
      <c r="J94" s="8"/>
      <c r="K94" s="8"/>
      <c r="L94" s="85"/>
      <c r="M94" s="43"/>
      <c r="N94" s="102"/>
      <c r="O94" s="7"/>
      <c r="P94" s="8"/>
      <c r="Q94" s="8"/>
      <c r="R94" s="8"/>
      <c r="S94" s="85"/>
      <c r="T94" s="43"/>
      <c r="U94" s="102"/>
    </row>
    <row r="95" spans="1:21" x14ac:dyDescent="0.2">
      <c r="A95" s="7"/>
      <c r="B95" s="8"/>
      <c r="C95" s="8"/>
      <c r="D95" s="8"/>
      <c r="E95" s="85"/>
      <c r="F95" s="43"/>
      <c r="G95" s="102"/>
      <c r="H95" s="7"/>
      <c r="I95" s="8"/>
      <c r="J95" s="8"/>
      <c r="K95" s="8"/>
      <c r="L95" s="85"/>
      <c r="M95" s="43"/>
      <c r="N95" s="102"/>
      <c r="O95" s="7"/>
      <c r="P95" s="8"/>
      <c r="Q95" s="8"/>
      <c r="R95" s="8"/>
      <c r="S95" s="85"/>
      <c r="T95" s="43"/>
      <c r="U95" s="102"/>
    </row>
    <row r="96" spans="1:21" x14ac:dyDescent="0.2">
      <c r="A96" s="7"/>
      <c r="B96" s="8"/>
      <c r="C96" s="8"/>
      <c r="D96" s="8"/>
      <c r="E96" s="85"/>
      <c r="F96" s="43"/>
      <c r="G96" s="102"/>
      <c r="H96" s="7"/>
      <c r="I96" s="8"/>
      <c r="J96" s="8"/>
      <c r="K96" s="8"/>
      <c r="L96" s="85"/>
      <c r="M96" s="43"/>
      <c r="N96" s="102"/>
      <c r="O96" s="7"/>
      <c r="P96" s="8"/>
      <c r="Q96" s="8"/>
      <c r="R96" s="8"/>
      <c r="S96" s="85"/>
      <c r="T96" s="43"/>
      <c r="U96" s="102"/>
    </row>
    <row r="97" spans="1:21" x14ac:dyDescent="0.2">
      <c r="A97" s="7"/>
      <c r="B97" s="8"/>
      <c r="C97" s="8"/>
      <c r="D97" s="8"/>
      <c r="E97" s="85"/>
      <c r="F97" s="43"/>
      <c r="G97" s="102"/>
      <c r="H97" s="7"/>
      <c r="I97" s="8"/>
      <c r="J97" s="8"/>
      <c r="K97" s="8"/>
      <c r="L97" s="85"/>
      <c r="M97" s="43"/>
      <c r="N97" s="102"/>
      <c r="O97" s="7"/>
      <c r="P97" s="8"/>
      <c r="Q97" s="8"/>
      <c r="R97" s="8"/>
      <c r="S97" s="85"/>
      <c r="T97" s="43"/>
      <c r="U97" s="102"/>
    </row>
    <row r="98" spans="1:21" x14ac:dyDescent="0.2">
      <c r="A98" s="7"/>
      <c r="B98" s="8"/>
      <c r="C98" s="8"/>
      <c r="D98" s="8"/>
      <c r="E98" s="85"/>
      <c r="F98" s="43"/>
      <c r="G98" s="102"/>
      <c r="H98" s="7"/>
      <c r="I98" s="8"/>
      <c r="J98" s="8"/>
      <c r="K98" s="8"/>
      <c r="L98" s="85"/>
      <c r="M98" s="43"/>
      <c r="N98" s="102"/>
      <c r="O98" s="7"/>
      <c r="P98" s="8"/>
      <c r="Q98" s="8"/>
      <c r="R98" s="8"/>
      <c r="S98" s="85"/>
      <c r="T98" s="43"/>
      <c r="U98" s="102"/>
    </row>
    <row r="99" spans="1:21" x14ac:dyDescent="0.2">
      <c r="A99" s="7"/>
      <c r="B99" s="8"/>
      <c r="C99" s="8"/>
      <c r="D99" s="8"/>
      <c r="E99" s="85"/>
      <c r="F99" s="43"/>
      <c r="G99" s="102"/>
      <c r="H99" s="7"/>
      <c r="I99" s="8"/>
      <c r="J99" s="8"/>
      <c r="K99" s="8"/>
      <c r="L99" s="85"/>
      <c r="M99" s="43"/>
      <c r="N99" s="102"/>
      <c r="O99" s="7"/>
      <c r="P99" s="8"/>
      <c r="Q99" s="8"/>
      <c r="R99" s="8"/>
      <c r="S99" s="85"/>
      <c r="T99" s="43"/>
      <c r="U99" s="102"/>
    </row>
    <row r="100" spans="1:21" x14ac:dyDescent="0.2">
      <c r="A100" s="7"/>
      <c r="B100" s="8"/>
      <c r="C100" s="8"/>
      <c r="D100" s="8"/>
      <c r="E100" s="85"/>
      <c r="F100" s="43"/>
      <c r="G100" s="102"/>
      <c r="H100" s="7"/>
      <c r="I100" s="8"/>
      <c r="J100" s="8"/>
      <c r="K100" s="8"/>
      <c r="L100" s="85"/>
      <c r="M100" s="43"/>
      <c r="N100" s="102"/>
      <c r="O100" s="7"/>
      <c r="P100" s="8"/>
      <c r="Q100" s="8"/>
      <c r="R100" s="8"/>
      <c r="S100" s="85"/>
      <c r="T100" s="43"/>
      <c r="U100" s="102"/>
    </row>
    <row r="101" spans="1:21" x14ac:dyDescent="0.2">
      <c r="A101" s="7"/>
      <c r="B101" s="8"/>
      <c r="C101" s="8"/>
      <c r="D101" s="8"/>
      <c r="E101" s="85"/>
      <c r="F101" s="43"/>
      <c r="G101" s="102"/>
      <c r="H101" s="7"/>
      <c r="I101" s="8"/>
      <c r="J101" s="8"/>
      <c r="K101" s="8"/>
      <c r="L101" s="85"/>
      <c r="M101" s="43"/>
      <c r="N101" s="102"/>
      <c r="O101" s="7"/>
      <c r="P101" s="8"/>
      <c r="Q101" s="8"/>
      <c r="R101" s="8"/>
      <c r="S101" s="85"/>
      <c r="T101" s="43"/>
      <c r="U101" s="102"/>
    </row>
    <row r="102" spans="1:21" x14ac:dyDescent="0.2">
      <c r="A102" s="7"/>
      <c r="B102" s="8"/>
      <c r="C102" s="8"/>
      <c r="D102" s="8"/>
      <c r="E102" s="85"/>
      <c r="F102" s="43"/>
      <c r="G102" s="102"/>
      <c r="H102" s="7"/>
      <c r="I102" s="8"/>
      <c r="J102" s="8"/>
      <c r="K102" s="8"/>
      <c r="L102" s="85"/>
      <c r="M102" s="43"/>
      <c r="N102" s="102"/>
      <c r="O102" s="7"/>
      <c r="P102" s="8"/>
      <c r="Q102" s="8"/>
      <c r="R102" s="8"/>
      <c r="S102" s="85"/>
      <c r="T102" s="43"/>
      <c r="U102" s="102"/>
    </row>
    <row r="103" spans="1:21" x14ac:dyDescent="0.2">
      <c r="A103" s="7"/>
      <c r="B103" s="8"/>
      <c r="C103" s="8"/>
      <c r="D103" s="8"/>
      <c r="E103" s="85"/>
      <c r="F103" s="43"/>
      <c r="G103" s="102"/>
      <c r="H103" s="7"/>
      <c r="I103" s="8"/>
      <c r="J103" s="8"/>
      <c r="K103" s="8"/>
      <c r="L103" s="85"/>
      <c r="M103" s="43"/>
      <c r="N103" s="102"/>
      <c r="O103" s="7"/>
      <c r="P103" s="8"/>
      <c r="Q103" s="8"/>
      <c r="R103" s="8"/>
      <c r="S103" s="85"/>
      <c r="T103" s="43"/>
      <c r="U103" s="102"/>
    </row>
    <row r="104" spans="1:21" x14ac:dyDescent="0.2">
      <c r="A104" s="7"/>
      <c r="B104" s="8"/>
      <c r="C104" s="8"/>
      <c r="D104" s="8"/>
      <c r="E104" s="85"/>
      <c r="F104" s="43"/>
      <c r="G104" s="102"/>
      <c r="H104" s="7"/>
      <c r="I104" s="8"/>
      <c r="J104" s="8"/>
      <c r="K104" s="8"/>
      <c r="L104" s="85"/>
      <c r="M104" s="43"/>
      <c r="N104" s="102"/>
      <c r="O104" s="7"/>
      <c r="P104" s="8"/>
      <c r="Q104" s="8"/>
      <c r="R104" s="8"/>
      <c r="S104" s="85"/>
      <c r="T104" s="43"/>
      <c r="U104" s="102"/>
    </row>
    <row r="105" spans="1:21" x14ac:dyDescent="0.2">
      <c r="A105" s="7"/>
      <c r="B105" s="8"/>
      <c r="C105" s="8"/>
      <c r="D105" s="8"/>
      <c r="E105" s="85"/>
      <c r="F105" s="44"/>
      <c r="G105" s="104"/>
      <c r="H105" s="7"/>
      <c r="I105" s="8"/>
      <c r="J105" s="8"/>
      <c r="K105" s="8"/>
      <c r="L105" s="85"/>
      <c r="M105" s="44"/>
      <c r="N105" s="104"/>
      <c r="O105" s="7"/>
      <c r="P105" s="8"/>
      <c r="Q105" s="8"/>
      <c r="R105" s="8"/>
      <c r="S105" s="85"/>
      <c r="T105" s="44"/>
      <c r="U105" s="104"/>
    </row>
    <row r="106" spans="1:21" x14ac:dyDescent="0.2">
      <c r="A106" s="7"/>
      <c r="B106" s="8"/>
      <c r="C106" s="8"/>
      <c r="D106" s="8"/>
      <c r="E106" s="85"/>
      <c r="F106" s="43"/>
      <c r="G106" s="102"/>
      <c r="H106" s="7"/>
      <c r="I106" s="8"/>
      <c r="J106" s="8"/>
      <c r="K106" s="8"/>
      <c r="L106" s="85"/>
      <c r="M106" s="43"/>
      <c r="N106" s="102"/>
      <c r="O106" s="7"/>
      <c r="P106" s="8"/>
      <c r="Q106" s="8"/>
      <c r="R106" s="8"/>
      <c r="S106" s="85"/>
      <c r="T106" s="43"/>
      <c r="U106" s="102"/>
    </row>
    <row r="107" spans="1:21" x14ac:dyDescent="0.2">
      <c r="A107" s="7"/>
      <c r="B107" s="8"/>
      <c r="C107" s="8"/>
      <c r="D107" s="8"/>
      <c r="E107" s="85"/>
      <c r="F107" s="43"/>
      <c r="G107" s="102"/>
      <c r="H107" s="7"/>
      <c r="I107" s="8"/>
      <c r="J107" s="8"/>
      <c r="K107" s="8"/>
      <c r="L107" s="85"/>
      <c r="M107" s="43"/>
      <c r="N107" s="102"/>
      <c r="O107" s="7"/>
      <c r="P107" s="8"/>
      <c r="Q107" s="8"/>
      <c r="R107" s="8"/>
      <c r="S107" s="85"/>
      <c r="T107" s="43"/>
      <c r="U107" s="102"/>
    </row>
    <row r="108" spans="1:21" ht="13.5" thickBot="1" x14ac:dyDescent="0.25">
      <c r="A108" s="7"/>
      <c r="B108" s="8"/>
      <c r="C108" s="8"/>
      <c r="D108" s="8"/>
      <c r="E108" s="85"/>
      <c r="F108" s="43"/>
      <c r="G108" s="102"/>
      <c r="H108" s="7"/>
      <c r="I108" s="8"/>
      <c r="J108" s="8"/>
      <c r="K108" s="8"/>
      <c r="L108" s="85"/>
      <c r="M108" s="43"/>
      <c r="N108" s="102"/>
      <c r="O108" s="7"/>
      <c r="P108" s="8"/>
      <c r="Q108" s="8"/>
      <c r="R108" s="8"/>
      <c r="S108" s="85"/>
      <c r="T108" s="43"/>
      <c r="U108" s="102"/>
    </row>
    <row r="109" spans="1:21" ht="13.5" thickBot="1" x14ac:dyDescent="0.25">
      <c r="A109" s="17" t="s">
        <v>336</v>
      </c>
      <c r="B109" s="15" t="s">
        <v>337</v>
      </c>
      <c r="C109" s="15" t="s">
        <v>338</v>
      </c>
      <c r="D109" s="15"/>
      <c r="E109" s="15"/>
      <c r="F109" s="53" t="s">
        <v>115</v>
      </c>
      <c r="G109" s="105" t="s">
        <v>70</v>
      </c>
      <c r="H109" s="17" t="s">
        <v>46</v>
      </c>
      <c r="I109" s="15" t="s">
        <v>47</v>
      </c>
      <c r="J109" s="15"/>
      <c r="K109" s="15"/>
      <c r="L109" s="15"/>
      <c r="M109" s="53" t="s">
        <v>119</v>
      </c>
      <c r="N109" s="105" t="s">
        <v>70</v>
      </c>
      <c r="O109" s="17" t="s">
        <v>46</v>
      </c>
      <c r="P109" s="15" t="s">
        <v>47</v>
      </c>
      <c r="Q109" s="15"/>
      <c r="R109" s="15"/>
      <c r="S109" s="15"/>
      <c r="T109" s="53" t="s">
        <v>123</v>
      </c>
      <c r="U109" s="105" t="s">
        <v>70</v>
      </c>
    </row>
    <row r="110" spans="1:21" x14ac:dyDescent="0.2">
      <c r="A110" s="3" t="s">
        <v>18</v>
      </c>
      <c r="B110" s="4" t="s">
        <v>19</v>
      </c>
      <c r="C110" s="4" t="s">
        <v>21</v>
      </c>
      <c r="D110" s="4" t="s">
        <v>20</v>
      </c>
      <c r="E110" s="5" t="s">
        <v>43</v>
      </c>
      <c r="F110" s="5" t="s">
        <v>22</v>
      </c>
      <c r="G110" s="106" t="s">
        <v>30</v>
      </c>
      <c r="H110" s="3" t="s">
        <v>18</v>
      </c>
      <c r="I110" s="4" t="s">
        <v>19</v>
      </c>
      <c r="J110" s="4" t="s">
        <v>21</v>
      </c>
      <c r="K110" s="4" t="s">
        <v>20</v>
      </c>
      <c r="L110" s="5" t="s">
        <v>43</v>
      </c>
      <c r="M110" s="5" t="s">
        <v>22</v>
      </c>
      <c r="N110" s="106" t="s">
        <v>30</v>
      </c>
      <c r="O110" s="3" t="s">
        <v>18</v>
      </c>
      <c r="P110" s="4" t="s">
        <v>19</v>
      </c>
      <c r="Q110" s="4" t="s">
        <v>21</v>
      </c>
      <c r="R110" s="4" t="s">
        <v>20</v>
      </c>
      <c r="S110" s="5" t="s">
        <v>43</v>
      </c>
      <c r="T110" s="5" t="s">
        <v>22</v>
      </c>
      <c r="U110" s="106" t="s">
        <v>30</v>
      </c>
    </row>
    <row r="111" spans="1:21" x14ac:dyDescent="0.2">
      <c r="A111" s="7">
        <v>39872</v>
      </c>
      <c r="B111" s="78"/>
      <c r="C111" s="78"/>
      <c r="D111" s="78"/>
      <c r="E111" s="110">
        <v>0.29166666666666669</v>
      </c>
      <c r="F111" s="14">
        <v>0</v>
      </c>
      <c r="G111" s="64" t="s">
        <v>239</v>
      </c>
      <c r="H111" s="233">
        <v>39994</v>
      </c>
      <c r="I111" s="30" t="s">
        <v>181</v>
      </c>
      <c r="J111" s="30" t="s">
        <v>180</v>
      </c>
      <c r="K111" s="30" t="s">
        <v>3</v>
      </c>
      <c r="L111" s="85">
        <v>0.29166666666666669</v>
      </c>
      <c r="M111" s="14">
        <v>0</v>
      </c>
      <c r="N111" s="102" t="s">
        <v>305</v>
      </c>
      <c r="O111" s="59">
        <v>40117</v>
      </c>
      <c r="P111" s="128" t="s">
        <v>17</v>
      </c>
      <c r="Q111" s="128" t="s">
        <v>15</v>
      </c>
      <c r="R111" s="128" t="s">
        <v>342</v>
      </c>
      <c r="S111" s="132">
        <v>0.33333333333333331</v>
      </c>
      <c r="T111" s="129"/>
      <c r="U111" s="130" t="s">
        <v>343</v>
      </c>
    </row>
    <row r="112" spans="1:21" x14ac:dyDescent="0.2">
      <c r="A112" s="7">
        <v>39873</v>
      </c>
      <c r="B112" s="45"/>
      <c r="C112" s="45"/>
      <c r="D112" s="45"/>
      <c r="E112" s="85"/>
      <c r="F112" s="18"/>
      <c r="G112" s="103"/>
      <c r="H112" s="233">
        <v>39995</v>
      </c>
      <c r="I112" s="30" t="s">
        <v>181</v>
      </c>
      <c r="J112" s="30" t="s">
        <v>180</v>
      </c>
      <c r="K112" s="30" t="s">
        <v>3</v>
      </c>
      <c r="L112" s="85">
        <v>0.29166666666666669</v>
      </c>
      <c r="M112" s="14">
        <v>0</v>
      </c>
      <c r="N112" s="102" t="s">
        <v>306</v>
      </c>
      <c r="O112" s="59">
        <v>40118</v>
      </c>
      <c r="P112" s="45"/>
      <c r="Q112" s="45"/>
      <c r="R112" s="45"/>
      <c r="S112" s="85"/>
      <c r="T112" s="18"/>
      <c r="U112" s="103" t="s">
        <v>344</v>
      </c>
    </row>
    <row r="113" spans="1:21" x14ac:dyDescent="0.2">
      <c r="A113" s="7">
        <v>39874</v>
      </c>
      <c r="B113" s="45"/>
      <c r="C113" s="45"/>
      <c r="D113" s="45"/>
      <c r="E113" s="85"/>
      <c r="F113" s="18"/>
      <c r="G113" s="103"/>
      <c r="H113" s="233">
        <v>39996</v>
      </c>
      <c r="I113" s="30" t="s">
        <v>181</v>
      </c>
      <c r="J113" s="30" t="s">
        <v>180</v>
      </c>
      <c r="K113" s="30" t="s">
        <v>3</v>
      </c>
      <c r="L113" s="85">
        <v>0.29166666666666669</v>
      </c>
      <c r="M113" s="14">
        <v>0</v>
      </c>
      <c r="N113" s="102" t="s">
        <v>307</v>
      </c>
      <c r="O113" s="59">
        <v>40119</v>
      </c>
      <c r="P113" s="45"/>
      <c r="Q113" s="45"/>
      <c r="R113" s="45"/>
      <c r="S113" s="85"/>
      <c r="T113" s="18"/>
      <c r="U113" s="103"/>
    </row>
    <row r="114" spans="1:21" x14ac:dyDescent="0.2">
      <c r="A114" s="84" t="s">
        <v>232</v>
      </c>
      <c r="B114" s="97"/>
      <c r="C114" s="98"/>
      <c r="D114" s="98"/>
      <c r="E114" s="99">
        <f>SUM(E85:E88,E111:E113)</f>
        <v>0.72916666666666674</v>
      </c>
      <c r="F114" s="100"/>
      <c r="G114" s="131" t="s">
        <v>339</v>
      </c>
      <c r="H114" s="233">
        <v>39997</v>
      </c>
      <c r="I114" s="30" t="s">
        <v>181</v>
      </c>
      <c r="J114" s="30" t="s">
        <v>180</v>
      </c>
      <c r="K114" s="30" t="s">
        <v>3</v>
      </c>
      <c r="L114" s="85">
        <v>0.29166666666666669</v>
      </c>
      <c r="M114" s="14">
        <v>0</v>
      </c>
      <c r="N114" s="102" t="s">
        <v>308</v>
      </c>
      <c r="O114" s="84" t="s">
        <v>232</v>
      </c>
      <c r="P114" s="97"/>
      <c r="Q114" s="98"/>
      <c r="R114" s="98"/>
      <c r="S114" s="99">
        <f>SUM(S88:S91,S111:S113)</f>
        <v>1.5138888888888888</v>
      </c>
      <c r="T114" s="100"/>
      <c r="U114" s="108"/>
    </row>
    <row r="115" spans="1:21" x14ac:dyDescent="0.2">
      <c r="A115" s="233">
        <v>39875</v>
      </c>
      <c r="B115" s="80" t="s">
        <v>181</v>
      </c>
      <c r="C115" s="80" t="s">
        <v>180</v>
      </c>
      <c r="D115" s="80" t="s">
        <v>253</v>
      </c>
      <c r="E115" s="85">
        <v>0.32291666666666669</v>
      </c>
      <c r="F115" s="14">
        <v>0</v>
      </c>
      <c r="G115" s="102" t="s">
        <v>255</v>
      </c>
      <c r="H115" s="233">
        <v>39998</v>
      </c>
      <c r="I115" s="30" t="s">
        <v>181</v>
      </c>
      <c r="J115" s="30" t="s">
        <v>180</v>
      </c>
      <c r="K115" s="30" t="s">
        <v>3</v>
      </c>
      <c r="L115" s="85">
        <v>0.29166666666666669</v>
      </c>
      <c r="M115" s="14">
        <v>0</v>
      </c>
      <c r="N115" s="102" t="s">
        <v>310</v>
      </c>
      <c r="O115" s="59">
        <v>40120</v>
      </c>
      <c r="P115" s="33" t="s">
        <v>29</v>
      </c>
      <c r="Q115" s="33" t="s">
        <v>15</v>
      </c>
      <c r="R115" s="33" t="s">
        <v>24</v>
      </c>
      <c r="S115" s="116">
        <v>0.38194444444444442</v>
      </c>
      <c r="T115" s="14">
        <v>0</v>
      </c>
      <c r="U115" s="102" t="s">
        <v>323</v>
      </c>
    </row>
    <row r="116" spans="1:21" x14ac:dyDescent="0.2">
      <c r="A116" s="233">
        <v>39876</v>
      </c>
      <c r="B116" s="80" t="s">
        <v>181</v>
      </c>
      <c r="C116" s="80" t="s">
        <v>180</v>
      </c>
      <c r="D116" s="80" t="s">
        <v>253</v>
      </c>
      <c r="E116" s="85">
        <v>0.32291666666666669</v>
      </c>
      <c r="F116" s="14">
        <v>0</v>
      </c>
      <c r="G116" s="102" t="s">
        <v>257</v>
      </c>
      <c r="H116" s="233">
        <v>39999</v>
      </c>
      <c r="I116" s="45"/>
      <c r="J116" s="45"/>
      <c r="K116" s="45"/>
      <c r="L116" s="85"/>
      <c r="M116" s="18"/>
      <c r="N116" s="103"/>
      <c r="O116" s="59">
        <v>40121</v>
      </c>
      <c r="P116" s="33" t="s">
        <v>29</v>
      </c>
      <c r="Q116" s="33" t="s">
        <v>15</v>
      </c>
      <c r="R116" s="33" t="s">
        <v>0</v>
      </c>
      <c r="S116" s="116">
        <v>0.34027777777777773</v>
      </c>
      <c r="T116" s="14">
        <v>0</v>
      </c>
      <c r="U116" s="102" t="s">
        <v>345</v>
      </c>
    </row>
    <row r="117" spans="1:21" x14ac:dyDescent="0.2">
      <c r="A117" s="233">
        <v>39877</v>
      </c>
      <c r="B117" s="115" t="s">
        <v>29</v>
      </c>
      <c r="C117" s="115" t="s">
        <v>204</v>
      </c>
      <c r="D117" s="115" t="s">
        <v>254</v>
      </c>
      <c r="E117" s="85">
        <v>0.19791666666666666</v>
      </c>
      <c r="F117" s="14">
        <v>0</v>
      </c>
      <c r="G117" s="102" t="s">
        <v>256</v>
      </c>
      <c r="H117" s="233">
        <v>40000</v>
      </c>
      <c r="I117" s="45"/>
      <c r="J117" s="45"/>
      <c r="K117" s="45"/>
      <c r="L117" s="85"/>
      <c r="M117" s="18"/>
      <c r="N117" s="103"/>
      <c r="O117" s="59">
        <v>40122</v>
      </c>
      <c r="P117" s="33" t="s">
        <v>29</v>
      </c>
      <c r="Q117" s="33" t="s">
        <v>15</v>
      </c>
      <c r="R117" s="33" t="s">
        <v>0</v>
      </c>
      <c r="S117" s="116">
        <v>0.34027777777777773</v>
      </c>
      <c r="T117" s="14">
        <v>0</v>
      </c>
      <c r="U117" s="102"/>
    </row>
    <row r="118" spans="1:21" x14ac:dyDescent="0.2">
      <c r="A118" s="233">
        <v>39878</v>
      </c>
      <c r="B118" s="80" t="s">
        <v>181</v>
      </c>
      <c r="C118" s="80" t="s">
        <v>180</v>
      </c>
      <c r="D118" s="80" t="s">
        <v>253</v>
      </c>
      <c r="E118" s="85">
        <v>0.32291666666666669</v>
      </c>
      <c r="F118" s="14">
        <v>0</v>
      </c>
      <c r="G118" s="102" t="s">
        <v>258</v>
      </c>
      <c r="H118" s="84" t="s">
        <v>232</v>
      </c>
      <c r="I118" s="97"/>
      <c r="J118" s="98"/>
      <c r="K118" s="98"/>
      <c r="L118" s="99">
        <f>SUM(L111:L117)</f>
        <v>1.4583333333333335</v>
      </c>
      <c r="M118" s="100"/>
      <c r="N118" s="108"/>
      <c r="O118" s="59">
        <v>40123</v>
      </c>
      <c r="P118" s="33" t="s">
        <v>29</v>
      </c>
      <c r="Q118" s="33" t="s">
        <v>15</v>
      </c>
      <c r="R118" s="33" t="s">
        <v>0</v>
      </c>
      <c r="S118" s="116">
        <v>0.34027777777777773</v>
      </c>
      <c r="T118" s="14">
        <v>0</v>
      </c>
      <c r="U118" s="102"/>
    </row>
    <row r="119" spans="1:21" x14ac:dyDescent="0.2">
      <c r="A119" s="233">
        <v>39879</v>
      </c>
      <c r="B119" s="30" t="s">
        <v>181</v>
      </c>
      <c r="C119" s="30" t="s">
        <v>180</v>
      </c>
      <c r="D119" s="30" t="s">
        <v>3</v>
      </c>
      <c r="E119" s="85">
        <v>0.29166666666666669</v>
      </c>
      <c r="F119" s="14">
        <v>0</v>
      </c>
      <c r="G119" s="102" t="s">
        <v>259</v>
      </c>
      <c r="H119" s="233">
        <v>40001</v>
      </c>
      <c r="I119" s="78"/>
      <c r="J119" s="78"/>
      <c r="K119" s="78"/>
      <c r="L119" s="90">
        <v>0.29166666666666669</v>
      </c>
      <c r="M119" s="74"/>
      <c r="N119" s="64" t="s">
        <v>316</v>
      </c>
      <c r="O119" s="59">
        <v>40124</v>
      </c>
      <c r="P119" s="45"/>
      <c r="Q119" s="45"/>
      <c r="R119" s="45"/>
      <c r="S119" s="85"/>
      <c r="T119" s="18"/>
      <c r="U119" s="103"/>
    </row>
    <row r="120" spans="1:21" x14ac:dyDescent="0.2">
      <c r="A120" s="233">
        <v>39880</v>
      </c>
      <c r="B120" s="45"/>
      <c r="C120" s="45"/>
      <c r="D120" s="45"/>
      <c r="E120" s="85"/>
      <c r="F120" s="18"/>
      <c r="G120" s="103"/>
      <c r="H120" s="233">
        <v>40002</v>
      </c>
      <c r="I120" s="30" t="s">
        <v>181</v>
      </c>
      <c r="J120" s="30" t="s">
        <v>180</v>
      </c>
      <c r="K120" s="30" t="s">
        <v>3</v>
      </c>
      <c r="L120" s="85">
        <v>0.30555555555555552</v>
      </c>
      <c r="M120" s="9" t="s">
        <v>9</v>
      </c>
      <c r="N120" s="102" t="s">
        <v>312</v>
      </c>
      <c r="O120" s="59">
        <v>40125</v>
      </c>
      <c r="P120" s="45"/>
      <c r="Q120" s="45"/>
      <c r="R120" s="45"/>
      <c r="S120" s="85"/>
      <c r="T120" s="18"/>
      <c r="U120" s="103"/>
    </row>
    <row r="121" spans="1:21" x14ac:dyDescent="0.2">
      <c r="A121" s="233">
        <v>39881</v>
      </c>
      <c r="B121" s="45"/>
      <c r="C121" s="45"/>
      <c r="D121" s="45"/>
      <c r="E121" s="85"/>
      <c r="F121" s="18"/>
      <c r="G121" s="103"/>
      <c r="H121" s="233">
        <v>40003</v>
      </c>
      <c r="I121" s="30" t="s">
        <v>181</v>
      </c>
      <c r="J121" s="30" t="s">
        <v>180</v>
      </c>
      <c r="K121" s="30" t="s">
        <v>311</v>
      </c>
      <c r="L121" s="85">
        <v>0.29166666666666669</v>
      </c>
      <c r="M121" s="14">
        <v>0</v>
      </c>
      <c r="N121" s="102" t="s">
        <v>313</v>
      </c>
      <c r="O121" s="59">
        <v>40126</v>
      </c>
      <c r="P121" s="45"/>
      <c r="Q121" s="45"/>
      <c r="R121" s="45"/>
      <c r="S121" s="85"/>
      <c r="T121" s="18"/>
      <c r="U121" s="103"/>
    </row>
    <row r="122" spans="1:21" x14ac:dyDescent="0.2">
      <c r="A122" s="84" t="s">
        <v>232</v>
      </c>
      <c r="B122" s="97"/>
      <c r="C122" s="98"/>
      <c r="D122" s="98"/>
      <c r="E122" s="99">
        <f>SUM(E115:E121)</f>
        <v>1.4583333333333335</v>
      </c>
      <c r="F122" s="100"/>
      <c r="G122" s="108"/>
      <c r="H122" s="233">
        <v>40004</v>
      </c>
      <c r="I122" s="78"/>
      <c r="J122" s="78"/>
      <c r="K122" s="78"/>
      <c r="L122" s="90">
        <v>0.29166666666666669</v>
      </c>
      <c r="M122" s="74"/>
      <c r="N122" s="64" t="s">
        <v>316</v>
      </c>
      <c r="O122" s="84" t="s">
        <v>232</v>
      </c>
      <c r="P122" s="97"/>
      <c r="Q122" s="98"/>
      <c r="R122" s="98"/>
      <c r="S122" s="99">
        <f>SUM(S115:S121)</f>
        <v>1.4027777777777775</v>
      </c>
      <c r="T122" s="100"/>
      <c r="U122" s="108"/>
    </row>
    <row r="123" spans="1:21" x14ac:dyDescent="0.2">
      <c r="A123" s="233">
        <v>39882</v>
      </c>
      <c r="B123" s="30" t="s">
        <v>181</v>
      </c>
      <c r="C123" s="30" t="s">
        <v>180</v>
      </c>
      <c r="D123" s="30" t="s">
        <v>3</v>
      </c>
      <c r="E123" s="85">
        <v>0.29166666666666669</v>
      </c>
      <c r="F123" s="14">
        <v>0</v>
      </c>
      <c r="G123" s="102" t="s">
        <v>260</v>
      </c>
      <c r="H123" s="233">
        <v>40005</v>
      </c>
      <c r="I123" s="78"/>
      <c r="J123" s="78"/>
      <c r="K123" s="78"/>
      <c r="L123" s="90">
        <v>0.29166666666666669</v>
      </c>
      <c r="M123" s="74"/>
      <c r="N123" s="64" t="s">
        <v>316</v>
      </c>
      <c r="O123" s="59">
        <v>40127</v>
      </c>
      <c r="P123" s="23" t="s">
        <v>17</v>
      </c>
      <c r="Q123" s="23" t="s">
        <v>15</v>
      </c>
      <c r="R123" s="23" t="s">
        <v>340</v>
      </c>
      <c r="S123" s="133">
        <v>0.2951388888888889</v>
      </c>
      <c r="T123" s="126" t="s">
        <v>346</v>
      </c>
      <c r="U123" s="127" t="s">
        <v>341</v>
      </c>
    </row>
    <row r="124" spans="1:21" x14ac:dyDescent="0.2">
      <c r="A124" s="233">
        <v>39883</v>
      </c>
      <c r="B124" s="30" t="s">
        <v>181</v>
      </c>
      <c r="C124" s="30" t="s">
        <v>180</v>
      </c>
      <c r="D124" s="30" t="s">
        <v>3</v>
      </c>
      <c r="E124" s="85">
        <v>0.29166666666666669</v>
      </c>
      <c r="F124" s="14">
        <v>0</v>
      </c>
      <c r="G124" s="102" t="s">
        <v>261</v>
      </c>
      <c r="H124" s="233">
        <v>40006</v>
      </c>
      <c r="I124" s="45"/>
      <c r="J124" s="45"/>
      <c r="K124" s="45"/>
      <c r="L124" s="85"/>
      <c r="M124" s="18"/>
      <c r="N124" s="103"/>
      <c r="O124" s="59">
        <v>40128</v>
      </c>
      <c r="P124" s="32" t="s">
        <v>17</v>
      </c>
      <c r="Q124" s="32" t="s">
        <v>15</v>
      </c>
      <c r="R124" s="32" t="s">
        <v>23</v>
      </c>
      <c r="S124" s="116">
        <v>0.2951388888888889</v>
      </c>
      <c r="T124" s="14">
        <v>0</v>
      </c>
      <c r="U124" s="102" t="s">
        <v>347</v>
      </c>
    </row>
    <row r="125" spans="1:21" x14ac:dyDescent="0.2">
      <c r="A125" s="233">
        <v>39884</v>
      </c>
      <c r="B125" s="30" t="s">
        <v>181</v>
      </c>
      <c r="C125" s="30" t="s">
        <v>180</v>
      </c>
      <c r="D125" s="30" t="s">
        <v>3</v>
      </c>
      <c r="E125" s="85">
        <v>0.29166666666666669</v>
      </c>
      <c r="F125" s="14">
        <v>0</v>
      </c>
      <c r="G125" s="102" t="s">
        <v>263</v>
      </c>
      <c r="H125" s="233">
        <v>40007</v>
      </c>
      <c r="I125" s="45"/>
      <c r="J125" s="45"/>
      <c r="K125" s="45"/>
      <c r="L125" s="85"/>
      <c r="M125" s="18"/>
      <c r="N125" s="103"/>
      <c r="O125" s="59">
        <v>40129</v>
      </c>
      <c r="P125" s="32" t="s">
        <v>17</v>
      </c>
      <c r="Q125" s="32" t="s">
        <v>15</v>
      </c>
      <c r="R125" s="32" t="s">
        <v>23</v>
      </c>
      <c r="S125" s="116">
        <v>0.2951388888888889</v>
      </c>
      <c r="T125" s="14">
        <v>0</v>
      </c>
      <c r="U125" s="102" t="s">
        <v>349</v>
      </c>
    </row>
    <row r="126" spans="1:21" x14ac:dyDescent="0.2">
      <c r="A126" s="233">
        <v>39885</v>
      </c>
      <c r="B126" s="30" t="s">
        <v>181</v>
      </c>
      <c r="C126" s="30" t="s">
        <v>180</v>
      </c>
      <c r="D126" s="30" t="s">
        <v>3</v>
      </c>
      <c r="E126" s="85">
        <v>0.29166666666666669</v>
      </c>
      <c r="F126" s="14">
        <v>0</v>
      </c>
      <c r="G126" s="102" t="s">
        <v>263</v>
      </c>
      <c r="H126" s="84" t="s">
        <v>232</v>
      </c>
      <c r="I126" s="97"/>
      <c r="J126" s="98"/>
      <c r="K126" s="98"/>
      <c r="L126" s="99">
        <f>SUM(L119:L125)</f>
        <v>1.4722222222222223</v>
      </c>
      <c r="M126" s="100"/>
      <c r="N126" s="108"/>
      <c r="O126" s="59">
        <v>40130</v>
      </c>
      <c r="P126" s="32" t="s">
        <v>17</v>
      </c>
      <c r="Q126" s="32" t="s">
        <v>15</v>
      </c>
      <c r="R126" s="32" t="s">
        <v>23</v>
      </c>
      <c r="S126" s="116">
        <v>0.2951388888888889</v>
      </c>
      <c r="T126" s="14">
        <v>0</v>
      </c>
      <c r="U126" s="102"/>
    </row>
    <row r="127" spans="1:21" x14ac:dyDescent="0.2">
      <c r="A127" s="233">
        <v>39886</v>
      </c>
      <c r="B127" s="30" t="s">
        <v>181</v>
      </c>
      <c r="C127" s="30" t="s">
        <v>180</v>
      </c>
      <c r="D127" s="30" t="s">
        <v>3</v>
      </c>
      <c r="E127" s="85">
        <v>0.29166666666666669</v>
      </c>
      <c r="F127" s="14">
        <v>0</v>
      </c>
      <c r="G127" s="102" t="s">
        <v>263</v>
      </c>
      <c r="H127" s="233">
        <v>40008</v>
      </c>
      <c r="I127" s="30" t="s">
        <v>181</v>
      </c>
      <c r="J127" s="30" t="s">
        <v>180</v>
      </c>
      <c r="K127" s="30" t="s">
        <v>3</v>
      </c>
      <c r="L127" s="85">
        <v>0.29166666666666669</v>
      </c>
      <c r="M127" s="14">
        <v>0</v>
      </c>
      <c r="N127" s="102" t="s">
        <v>313</v>
      </c>
      <c r="O127" s="59">
        <v>40131</v>
      </c>
      <c r="P127" s="32" t="s">
        <v>17</v>
      </c>
      <c r="Q127" s="32" t="s">
        <v>15</v>
      </c>
      <c r="R127" s="32" t="s">
        <v>39</v>
      </c>
      <c r="S127" s="116">
        <v>0.33333333333333331</v>
      </c>
      <c r="T127" s="14">
        <v>0</v>
      </c>
      <c r="U127" s="102"/>
    </row>
    <row r="128" spans="1:21" x14ac:dyDescent="0.2">
      <c r="A128" s="233">
        <v>39887</v>
      </c>
      <c r="B128" s="45"/>
      <c r="C128" s="45"/>
      <c r="D128" s="45"/>
      <c r="E128" s="85"/>
      <c r="F128" s="18"/>
      <c r="G128" s="103"/>
      <c r="H128" s="233">
        <v>40009</v>
      </c>
      <c r="I128" s="30" t="s">
        <v>181</v>
      </c>
      <c r="J128" s="30" t="s">
        <v>180</v>
      </c>
      <c r="K128" s="30" t="s">
        <v>3</v>
      </c>
      <c r="L128" s="85">
        <v>0.29166666666666669</v>
      </c>
      <c r="M128" s="14">
        <v>0</v>
      </c>
      <c r="N128" s="102" t="s">
        <v>313</v>
      </c>
      <c r="O128" s="59">
        <v>40132</v>
      </c>
      <c r="P128" s="45"/>
      <c r="Q128" s="45"/>
      <c r="R128" s="45"/>
      <c r="S128" s="85"/>
      <c r="T128" s="18"/>
      <c r="U128" s="103"/>
    </row>
    <row r="129" spans="1:21" x14ac:dyDescent="0.2">
      <c r="A129" s="233">
        <v>39888</v>
      </c>
      <c r="B129" s="45"/>
      <c r="C129" s="45"/>
      <c r="D129" s="45"/>
      <c r="E129" s="85"/>
      <c r="F129" s="18"/>
      <c r="G129" s="103"/>
      <c r="H129" s="233">
        <v>40010</v>
      </c>
      <c r="I129" s="30" t="s">
        <v>181</v>
      </c>
      <c r="J129" s="30" t="s">
        <v>180</v>
      </c>
      <c r="K129" s="30" t="s">
        <v>3</v>
      </c>
      <c r="L129" s="85">
        <v>0.29166666666666669</v>
      </c>
      <c r="M129" s="14">
        <v>0</v>
      </c>
      <c r="N129" s="102" t="s">
        <v>313</v>
      </c>
      <c r="O129" s="59">
        <v>40133</v>
      </c>
      <c r="P129" s="45"/>
      <c r="Q129" s="45"/>
      <c r="R129" s="45"/>
      <c r="S129" s="85"/>
      <c r="T129" s="18"/>
      <c r="U129" s="103"/>
    </row>
    <row r="130" spans="1:21" x14ac:dyDescent="0.2">
      <c r="A130" s="84" t="s">
        <v>232</v>
      </c>
      <c r="B130" s="97"/>
      <c r="C130" s="98"/>
      <c r="D130" s="98"/>
      <c r="E130" s="99">
        <f>SUM(E123:E129)</f>
        <v>1.4583333333333335</v>
      </c>
      <c r="F130" s="100"/>
      <c r="G130" s="108"/>
      <c r="H130" s="233">
        <v>40011</v>
      </c>
      <c r="I130" s="30" t="s">
        <v>181</v>
      </c>
      <c r="J130" s="30" t="s">
        <v>180</v>
      </c>
      <c r="K130" s="30" t="s">
        <v>3</v>
      </c>
      <c r="L130" s="85">
        <v>0.29166666666666669</v>
      </c>
      <c r="M130" s="14">
        <v>0</v>
      </c>
      <c r="N130" s="102" t="s">
        <v>313</v>
      </c>
      <c r="O130" s="84" t="s">
        <v>232</v>
      </c>
      <c r="P130" s="97"/>
      <c r="Q130" s="98"/>
      <c r="R130" s="98"/>
      <c r="S130" s="99">
        <f>SUM(S123:S129)</f>
        <v>1.5138888888888888</v>
      </c>
      <c r="T130" s="100"/>
      <c r="U130" s="108"/>
    </row>
    <row r="131" spans="1:21" x14ac:dyDescent="0.2">
      <c r="A131" s="233">
        <v>39889</v>
      </c>
      <c r="B131" s="30" t="s">
        <v>181</v>
      </c>
      <c r="C131" s="30" t="s">
        <v>180</v>
      </c>
      <c r="D131" s="30" t="s">
        <v>3</v>
      </c>
      <c r="E131" s="85">
        <v>0.29166666666666669</v>
      </c>
      <c r="F131" s="14">
        <v>0</v>
      </c>
      <c r="G131" s="102" t="s">
        <v>264</v>
      </c>
      <c r="H131" s="233">
        <v>40012</v>
      </c>
      <c r="I131" s="30" t="s">
        <v>181</v>
      </c>
      <c r="J131" s="30" t="s">
        <v>180</v>
      </c>
      <c r="K131" s="30" t="s">
        <v>3</v>
      </c>
      <c r="L131" s="85">
        <v>0.29166666666666669</v>
      </c>
      <c r="M131" s="14">
        <v>0</v>
      </c>
      <c r="N131" s="102" t="s">
        <v>313</v>
      </c>
      <c r="O131" s="59">
        <v>40134</v>
      </c>
      <c r="P131" s="33" t="s">
        <v>29</v>
      </c>
      <c r="Q131" s="33" t="s">
        <v>15</v>
      </c>
      <c r="R131" s="33" t="s">
        <v>24</v>
      </c>
      <c r="S131" s="116">
        <v>0.38194444444444442</v>
      </c>
      <c r="T131" s="14">
        <v>0</v>
      </c>
      <c r="U131" s="102" t="s">
        <v>323</v>
      </c>
    </row>
    <row r="132" spans="1:21" x14ac:dyDescent="0.2">
      <c r="A132" s="233">
        <v>39890</v>
      </c>
      <c r="B132" s="30" t="s">
        <v>181</v>
      </c>
      <c r="C132" s="30" t="s">
        <v>180</v>
      </c>
      <c r="D132" s="30" t="s">
        <v>3</v>
      </c>
      <c r="E132" s="85">
        <v>0.29166666666666669</v>
      </c>
      <c r="F132" s="14">
        <v>0</v>
      </c>
      <c r="G132" s="102" t="s">
        <v>265</v>
      </c>
      <c r="H132" s="233">
        <v>40013</v>
      </c>
      <c r="I132" s="45"/>
      <c r="J132" s="45"/>
      <c r="K132" s="45"/>
      <c r="L132" s="85"/>
      <c r="M132" s="18"/>
      <c r="N132" s="103"/>
      <c r="O132" s="59">
        <v>40135</v>
      </c>
      <c r="P132" s="33" t="s">
        <v>29</v>
      </c>
      <c r="Q132" s="33" t="s">
        <v>15</v>
      </c>
      <c r="R132" s="33" t="s">
        <v>0</v>
      </c>
      <c r="S132" s="116">
        <v>0.34027777777777773</v>
      </c>
      <c r="T132" s="14">
        <v>0</v>
      </c>
      <c r="U132" s="102"/>
    </row>
    <row r="133" spans="1:21" x14ac:dyDescent="0.2">
      <c r="A133" s="233">
        <v>39891</v>
      </c>
      <c r="B133" s="30" t="s">
        <v>181</v>
      </c>
      <c r="C133" s="30" t="s">
        <v>180</v>
      </c>
      <c r="D133" s="30" t="s">
        <v>3</v>
      </c>
      <c r="E133" s="85">
        <v>0.29166666666666669</v>
      </c>
      <c r="F133" s="14">
        <v>0</v>
      </c>
      <c r="G133" s="102" t="s">
        <v>266</v>
      </c>
      <c r="H133" s="233">
        <v>40014</v>
      </c>
      <c r="I133" s="45"/>
      <c r="J133" s="45"/>
      <c r="K133" s="45"/>
      <c r="L133" s="85"/>
      <c r="M133" s="18"/>
      <c r="N133" s="103"/>
      <c r="O133" s="59">
        <v>40136</v>
      </c>
      <c r="P133" s="33" t="s">
        <v>29</v>
      </c>
      <c r="Q133" s="33" t="s">
        <v>15</v>
      </c>
      <c r="R133" s="33" t="s">
        <v>0</v>
      </c>
      <c r="S133" s="116">
        <v>0.34027777777777773</v>
      </c>
      <c r="T133" s="14">
        <v>0</v>
      </c>
      <c r="U133" s="102"/>
    </row>
    <row r="134" spans="1:21" x14ac:dyDescent="0.2">
      <c r="A134" s="233">
        <v>39892</v>
      </c>
      <c r="B134" s="30" t="s">
        <v>181</v>
      </c>
      <c r="C134" s="30" t="s">
        <v>180</v>
      </c>
      <c r="D134" s="30" t="s">
        <v>3</v>
      </c>
      <c r="E134" s="85">
        <v>0.29166666666666669</v>
      </c>
      <c r="F134" s="14">
        <v>0</v>
      </c>
      <c r="G134" s="102" t="s">
        <v>266</v>
      </c>
      <c r="H134" s="84" t="s">
        <v>232</v>
      </c>
      <c r="I134" s="97"/>
      <c r="J134" s="98"/>
      <c r="K134" s="98"/>
      <c r="L134" s="99">
        <f>SUM(L127:L133)</f>
        <v>1.4583333333333335</v>
      </c>
      <c r="M134" s="100"/>
      <c r="N134" s="108"/>
      <c r="O134" s="59">
        <v>40137</v>
      </c>
      <c r="P134" s="33" t="s">
        <v>29</v>
      </c>
      <c r="Q134" s="33" t="s">
        <v>15</v>
      </c>
      <c r="R134" s="33" t="s">
        <v>0</v>
      </c>
      <c r="S134" s="116">
        <v>0.34027777777777773</v>
      </c>
      <c r="T134" s="14">
        <v>0</v>
      </c>
      <c r="U134" s="102" t="s">
        <v>348</v>
      </c>
    </row>
    <row r="135" spans="1:21" x14ac:dyDescent="0.2">
      <c r="A135" s="233">
        <v>39893</v>
      </c>
      <c r="B135" s="30" t="s">
        <v>181</v>
      </c>
      <c r="C135" s="30" t="s">
        <v>180</v>
      </c>
      <c r="D135" s="30" t="s">
        <v>3</v>
      </c>
      <c r="E135" s="85">
        <v>0.29166666666666669</v>
      </c>
      <c r="F135" s="14">
        <v>0</v>
      </c>
      <c r="G135" s="102" t="s">
        <v>262</v>
      </c>
      <c r="H135" s="233">
        <v>40015</v>
      </c>
      <c r="I135" s="78"/>
      <c r="J135" s="78"/>
      <c r="K135" s="78"/>
      <c r="L135" s="90">
        <v>0.29166666666666669</v>
      </c>
      <c r="M135" s="74"/>
      <c r="N135" s="64" t="s">
        <v>315</v>
      </c>
      <c r="O135" s="59">
        <v>40138</v>
      </c>
      <c r="P135" s="45"/>
      <c r="Q135" s="45"/>
      <c r="R135" s="45"/>
      <c r="S135" s="85"/>
      <c r="T135" s="18"/>
      <c r="U135" s="103"/>
    </row>
    <row r="136" spans="1:21" x14ac:dyDescent="0.2">
      <c r="A136" s="233">
        <v>39894</v>
      </c>
      <c r="B136" s="45"/>
      <c r="C136" s="45"/>
      <c r="D136" s="45"/>
      <c r="E136" s="85"/>
      <c r="F136" s="18"/>
      <c r="G136" s="103"/>
      <c r="H136" s="233">
        <v>40016</v>
      </c>
      <c r="I136" s="78"/>
      <c r="J136" s="78"/>
      <c r="K136" s="78"/>
      <c r="L136" s="90">
        <v>0.29166666666666669</v>
      </c>
      <c r="M136" s="74"/>
      <c r="N136" s="64" t="s">
        <v>315</v>
      </c>
      <c r="O136" s="59">
        <v>40139</v>
      </c>
      <c r="P136" s="45"/>
      <c r="Q136" s="45"/>
      <c r="R136" s="45"/>
      <c r="S136" s="85"/>
      <c r="T136" s="18"/>
      <c r="U136" s="103"/>
    </row>
    <row r="137" spans="1:21" x14ac:dyDescent="0.2">
      <c r="A137" s="233">
        <v>39895</v>
      </c>
      <c r="B137" s="45"/>
      <c r="C137" s="45"/>
      <c r="D137" s="45"/>
      <c r="E137" s="85"/>
      <c r="F137" s="18"/>
      <c r="G137" s="103"/>
      <c r="H137" s="233">
        <v>40017</v>
      </c>
      <c r="I137" s="78"/>
      <c r="J137" s="78"/>
      <c r="K137" s="78"/>
      <c r="L137" s="90">
        <v>0.29166666666666669</v>
      </c>
      <c r="M137" s="74"/>
      <c r="N137" s="64" t="s">
        <v>315</v>
      </c>
      <c r="O137" s="59">
        <v>40140</v>
      </c>
      <c r="P137" s="45"/>
      <c r="Q137" s="45"/>
      <c r="R137" s="45"/>
      <c r="S137" s="85"/>
      <c r="T137" s="18"/>
      <c r="U137" s="103"/>
    </row>
    <row r="138" spans="1:21" x14ac:dyDescent="0.2">
      <c r="A138" s="84" t="s">
        <v>232</v>
      </c>
      <c r="B138" s="97"/>
      <c r="C138" s="98"/>
      <c r="D138" s="98"/>
      <c r="E138" s="99">
        <f>SUM(E131:E137)</f>
        <v>1.4583333333333335</v>
      </c>
      <c r="F138" s="100"/>
      <c r="G138" s="108"/>
      <c r="H138" s="233">
        <v>40018</v>
      </c>
      <c r="I138" s="78"/>
      <c r="J138" s="78"/>
      <c r="K138" s="78"/>
      <c r="L138" s="90">
        <v>0.29166666666666669</v>
      </c>
      <c r="M138" s="74"/>
      <c r="N138" s="64" t="s">
        <v>315</v>
      </c>
      <c r="O138" s="84" t="s">
        <v>232</v>
      </c>
      <c r="P138" s="97"/>
      <c r="Q138" s="98"/>
      <c r="R138" s="98"/>
      <c r="S138" s="99">
        <f>SUM(S131:S137)</f>
        <v>1.4027777777777775</v>
      </c>
      <c r="T138" s="100"/>
      <c r="U138" s="108"/>
    </row>
    <row r="139" spans="1:21" x14ac:dyDescent="0.2">
      <c r="A139" s="233">
        <v>39896</v>
      </c>
      <c r="B139" s="30" t="s">
        <v>181</v>
      </c>
      <c r="C139" s="30" t="s">
        <v>180</v>
      </c>
      <c r="D139" s="30" t="s">
        <v>3</v>
      </c>
      <c r="E139" s="85">
        <v>0.29166666666666669</v>
      </c>
      <c r="F139" s="14">
        <v>0</v>
      </c>
      <c r="G139" s="102" t="s">
        <v>167</v>
      </c>
      <c r="H139" s="233">
        <v>40019</v>
      </c>
      <c r="I139" s="78"/>
      <c r="J139" s="78"/>
      <c r="K139" s="78"/>
      <c r="L139" s="90">
        <v>0.29166666666666669</v>
      </c>
      <c r="M139" s="74"/>
      <c r="N139" s="64" t="s">
        <v>315</v>
      </c>
      <c r="O139" s="59">
        <v>40141</v>
      </c>
      <c r="P139" s="32" t="s">
        <v>17</v>
      </c>
      <c r="Q139" s="32" t="s">
        <v>15</v>
      </c>
      <c r="R139" s="32" t="s">
        <v>23</v>
      </c>
      <c r="S139" s="116">
        <v>0.2951388888888889</v>
      </c>
      <c r="T139" s="14">
        <v>0</v>
      </c>
      <c r="U139" s="102" t="s">
        <v>323</v>
      </c>
    </row>
    <row r="140" spans="1:21" x14ac:dyDescent="0.2">
      <c r="A140" s="233">
        <v>39897</v>
      </c>
      <c r="B140" s="30" t="s">
        <v>181</v>
      </c>
      <c r="C140" s="30" t="s">
        <v>180</v>
      </c>
      <c r="D140" s="30" t="s">
        <v>3</v>
      </c>
      <c r="E140" s="85">
        <v>0.29166666666666669</v>
      </c>
      <c r="F140" s="14">
        <v>0</v>
      </c>
      <c r="G140" s="102" t="s">
        <v>267</v>
      </c>
      <c r="H140" s="233">
        <v>40020</v>
      </c>
      <c r="I140" s="45"/>
      <c r="J140" s="45"/>
      <c r="K140" s="45"/>
      <c r="L140" s="85"/>
      <c r="M140" s="18"/>
      <c r="N140" s="103"/>
      <c r="O140" s="59">
        <v>40142</v>
      </c>
      <c r="P140" s="32" t="s">
        <v>17</v>
      </c>
      <c r="Q140" s="32" t="s">
        <v>15</v>
      </c>
      <c r="R140" s="32" t="s">
        <v>23</v>
      </c>
      <c r="S140" s="116">
        <v>0.2951388888888889</v>
      </c>
      <c r="T140" s="14">
        <v>0</v>
      </c>
      <c r="U140" s="102"/>
    </row>
    <row r="141" spans="1:21" x14ac:dyDescent="0.2">
      <c r="A141" s="233">
        <v>39898</v>
      </c>
      <c r="B141" s="30" t="s">
        <v>181</v>
      </c>
      <c r="C141" s="30" t="s">
        <v>180</v>
      </c>
      <c r="D141" s="30" t="s">
        <v>3</v>
      </c>
      <c r="E141" s="85">
        <v>0.29166666666666669</v>
      </c>
      <c r="F141" s="14">
        <v>0</v>
      </c>
      <c r="G141" s="102" t="s">
        <v>262</v>
      </c>
      <c r="H141" s="233">
        <v>40021</v>
      </c>
      <c r="I141" s="45"/>
      <c r="J141" s="45"/>
      <c r="K141" s="45"/>
      <c r="L141" s="85"/>
      <c r="M141" s="18"/>
      <c r="N141" s="103"/>
      <c r="O141" s="59">
        <v>40143</v>
      </c>
      <c r="P141" s="32" t="s">
        <v>17</v>
      </c>
      <c r="Q141" s="32" t="s">
        <v>15</v>
      </c>
      <c r="R141" s="32" t="s">
        <v>23</v>
      </c>
      <c r="S141" s="116">
        <v>0.2951388888888889</v>
      </c>
      <c r="T141" s="14">
        <v>0</v>
      </c>
      <c r="U141" s="102"/>
    </row>
    <row r="142" spans="1:21" x14ac:dyDescent="0.2">
      <c r="A142" s="233">
        <v>39899</v>
      </c>
      <c r="B142" s="30" t="s">
        <v>181</v>
      </c>
      <c r="C142" s="30" t="s">
        <v>180</v>
      </c>
      <c r="D142" s="30" t="s">
        <v>3</v>
      </c>
      <c r="E142" s="85">
        <v>0.29166666666666669</v>
      </c>
      <c r="F142" s="14">
        <v>0</v>
      </c>
      <c r="G142" s="102" t="s">
        <v>268</v>
      </c>
      <c r="H142" s="84" t="s">
        <v>232</v>
      </c>
      <c r="I142" s="97"/>
      <c r="J142" s="98"/>
      <c r="K142" s="98"/>
      <c r="L142" s="99">
        <f>SUM(L135:L141)</f>
        <v>1.4583333333333335</v>
      </c>
      <c r="M142" s="100"/>
      <c r="N142" s="108"/>
      <c r="O142" s="59">
        <v>40144</v>
      </c>
      <c r="P142" s="32" t="s">
        <v>17</v>
      </c>
      <c r="Q142" s="32" t="s">
        <v>15</v>
      </c>
      <c r="R142" s="32" t="s">
        <v>23</v>
      </c>
      <c r="S142" s="116">
        <v>0.2951388888888889</v>
      </c>
      <c r="T142" s="14">
        <v>0</v>
      </c>
      <c r="U142" s="102" t="s">
        <v>352</v>
      </c>
    </row>
    <row r="143" spans="1:21" x14ac:dyDescent="0.2">
      <c r="A143" s="233">
        <v>39900</v>
      </c>
      <c r="B143" s="30" t="s">
        <v>181</v>
      </c>
      <c r="C143" s="30" t="s">
        <v>180</v>
      </c>
      <c r="D143" s="30" t="s">
        <v>3</v>
      </c>
      <c r="E143" s="85">
        <v>0.29166666666666669</v>
      </c>
      <c r="F143" s="14">
        <v>0</v>
      </c>
      <c r="G143" s="102" t="s">
        <v>167</v>
      </c>
      <c r="H143" s="233">
        <v>40022</v>
      </c>
      <c r="I143" s="78"/>
      <c r="J143" s="78"/>
      <c r="K143" s="78"/>
      <c r="L143" s="90">
        <v>0.29166666666666669</v>
      </c>
      <c r="M143" s="74"/>
      <c r="N143" s="64" t="s">
        <v>315</v>
      </c>
      <c r="O143" s="59">
        <v>40145</v>
      </c>
      <c r="P143" s="32" t="s">
        <v>17</v>
      </c>
      <c r="Q143" s="32" t="s">
        <v>15</v>
      </c>
      <c r="R143" s="32" t="s">
        <v>39</v>
      </c>
      <c r="S143" s="116">
        <v>0.33333333333333331</v>
      </c>
      <c r="T143" s="14">
        <v>0</v>
      </c>
      <c r="U143" s="102" t="s">
        <v>353</v>
      </c>
    </row>
    <row r="144" spans="1:21" x14ac:dyDescent="0.2">
      <c r="A144" s="233">
        <v>39901</v>
      </c>
      <c r="B144" s="45"/>
      <c r="C144" s="45"/>
      <c r="D144" s="45"/>
      <c r="E144" s="85"/>
      <c r="F144" s="18"/>
      <c r="G144" s="103"/>
      <c r="H144" s="233">
        <v>40023</v>
      </c>
      <c r="I144" s="78"/>
      <c r="J144" s="78"/>
      <c r="K144" s="78"/>
      <c r="L144" s="90">
        <v>0.29166666666666669</v>
      </c>
      <c r="M144" s="74"/>
      <c r="N144" s="64" t="s">
        <v>315</v>
      </c>
      <c r="O144" s="59">
        <v>40146</v>
      </c>
      <c r="P144" s="45"/>
      <c r="Q144" s="45"/>
      <c r="R144" s="45"/>
      <c r="S144" s="85"/>
      <c r="T144" s="18"/>
      <c r="U144" s="109"/>
    </row>
    <row r="145" spans="1:21" x14ac:dyDescent="0.2">
      <c r="A145" s="233">
        <v>39902</v>
      </c>
      <c r="B145" s="45"/>
      <c r="C145" s="45"/>
      <c r="D145" s="45"/>
      <c r="E145" s="85"/>
      <c r="F145" s="18"/>
      <c r="G145" s="103"/>
      <c r="H145" s="233">
        <v>40024</v>
      </c>
      <c r="I145" s="78"/>
      <c r="J145" s="78"/>
      <c r="K145" s="78"/>
      <c r="L145" s="90">
        <v>0.29166666666666669</v>
      </c>
      <c r="M145" s="74"/>
      <c r="N145" s="64" t="s">
        <v>315</v>
      </c>
      <c r="O145" s="7"/>
      <c r="P145" s="8"/>
      <c r="Q145" s="8"/>
      <c r="R145" s="8"/>
      <c r="S145" s="85"/>
      <c r="T145" s="43"/>
      <c r="U145" s="102"/>
    </row>
    <row r="146" spans="1:21" x14ac:dyDescent="0.2">
      <c r="A146" s="84" t="s">
        <v>232</v>
      </c>
      <c r="B146" s="97"/>
      <c r="C146" s="98"/>
      <c r="D146" s="98"/>
      <c r="E146" s="99">
        <f>SUM(E139:E145)</f>
        <v>1.4583333333333335</v>
      </c>
      <c r="F146" s="100"/>
      <c r="G146" s="108"/>
      <c r="H146" s="7"/>
      <c r="I146" s="8"/>
      <c r="J146" s="8"/>
      <c r="K146" s="8"/>
      <c r="L146" s="85"/>
      <c r="M146" s="43"/>
      <c r="N146" s="102"/>
      <c r="O146" s="7"/>
      <c r="P146" s="8"/>
      <c r="Q146" s="8"/>
      <c r="R146" s="8"/>
      <c r="S146" s="85"/>
      <c r="T146" s="43"/>
      <c r="U146" s="102"/>
    </row>
    <row r="147" spans="1:21" x14ac:dyDescent="0.2">
      <c r="A147" s="7"/>
      <c r="B147" s="8"/>
      <c r="C147" s="8"/>
      <c r="D147" s="8"/>
      <c r="E147" s="85"/>
      <c r="F147" s="43"/>
      <c r="G147" s="102"/>
      <c r="H147" s="7"/>
      <c r="I147" s="8"/>
      <c r="J147" s="8"/>
      <c r="K147" s="8"/>
      <c r="L147" s="85"/>
      <c r="M147" s="43"/>
      <c r="N147" s="102"/>
      <c r="O147" s="7"/>
      <c r="P147" s="8"/>
      <c r="Q147" s="8"/>
      <c r="R147" s="8"/>
      <c r="S147" s="85"/>
      <c r="T147" s="43"/>
      <c r="U147" s="102"/>
    </row>
    <row r="148" spans="1:21" x14ac:dyDescent="0.2">
      <c r="A148" s="7"/>
      <c r="B148" s="8"/>
      <c r="C148" s="8"/>
      <c r="D148" s="8"/>
      <c r="E148" s="85"/>
      <c r="F148" s="43"/>
      <c r="G148" s="102"/>
      <c r="H148" s="7"/>
      <c r="I148" s="8"/>
      <c r="J148" s="8"/>
      <c r="K148" s="8"/>
      <c r="L148" s="85"/>
      <c r="M148" s="43"/>
      <c r="N148" s="102"/>
      <c r="O148" s="7"/>
      <c r="P148" s="8"/>
      <c r="Q148" s="8"/>
      <c r="R148" s="8"/>
      <c r="S148" s="85"/>
      <c r="T148" s="43"/>
      <c r="U148" s="102"/>
    </row>
    <row r="149" spans="1:21" x14ac:dyDescent="0.2">
      <c r="A149" s="7"/>
      <c r="B149" s="8"/>
      <c r="C149" s="8"/>
      <c r="D149" s="8"/>
      <c r="E149" s="85"/>
      <c r="F149" s="43"/>
      <c r="G149" s="102"/>
      <c r="H149" s="7"/>
      <c r="I149" s="8"/>
      <c r="J149" s="8"/>
      <c r="K149" s="8"/>
      <c r="L149" s="85"/>
      <c r="M149" s="43"/>
      <c r="N149" s="102"/>
      <c r="O149" s="7"/>
      <c r="P149" s="8"/>
      <c r="Q149" s="8"/>
      <c r="R149" s="8"/>
      <c r="S149" s="85"/>
      <c r="T149" s="43"/>
      <c r="U149" s="102"/>
    </row>
    <row r="150" spans="1:21" x14ac:dyDescent="0.2">
      <c r="A150" s="7"/>
      <c r="B150" s="8"/>
      <c r="C150" s="8"/>
      <c r="D150" s="8"/>
      <c r="E150" s="85"/>
      <c r="F150" s="43"/>
      <c r="G150" s="102"/>
      <c r="H150" s="7"/>
      <c r="I150" s="8"/>
      <c r="J150" s="8"/>
      <c r="K150" s="8"/>
      <c r="L150" s="85"/>
      <c r="M150" s="43"/>
      <c r="N150" s="102"/>
      <c r="O150" s="7"/>
      <c r="P150" s="8"/>
      <c r="Q150" s="8"/>
      <c r="R150" s="8"/>
      <c r="S150" s="85"/>
      <c r="T150" s="43"/>
      <c r="U150" s="102"/>
    </row>
    <row r="151" spans="1:21" x14ac:dyDescent="0.2">
      <c r="A151" s="7"/>
      <c r="B151" s="8"/>
      <c r="C151" s="8"/>
      <c r="D151" s="8"/>
      <c r="E151" s="85"/>
      <c r="F151" s="43"/>
      <c r="G151" s="102"/>
      <c r="H151" s="7"/>
      <c r="I151" s="8"/>
      <c r="J151" s="8"/>
      <c r="K151" s="8"/>
      <c r="L151" s="85"/>
      <c r="M151" s="43"/>
      <c r="N151" s="102"/>
      <c r="O151" s="7"/>
      <c r="P151" s="8"/>
      <c r="Q151" s="8"/>
      <c r="R151" s="8"/>
      <c r="S151" s="85"/>
      <c r="T151" s="43"/>
      <c r="U151" s="102"/>
    </row>
    <row r="152" spans="1:21" x14ac:dyDescent="0.2">
      <c r="A152" s="7"/>
      <c r="B152" s="8"/>
      <c r="C152" s="8"/>
      <c r="D152" s="8"/>
      <c r="E152" s="85"/>
      <c r="F152" s="43"/>
      <c r="G152" s="102"/>
      <c r="H152" s="7"/>
      <c r="I152" s="8"/>
      <c r="J152" s="8"/>
      <c r="K152" s="8"/>
      <c r="L152" s="85"/>
      <c r="M152" s="43"/>
      <c r="N152" s="102"/>
      <c r="O152" s="7"/>
      <c r="P152" s="8"/>
      <c r="Q152" s="8"/>
      <c r="R152" s="8"/>
      <c r="S152" s="85"/>
      <c r="T152" s="43"/>
      <c r="U152" s="102"/>
    </row>
    <row r="153" spans="1:21" x14ac:dyDescent="0.2">
      <c r="A153" s="7"/>
      <c r="B153" s="8"/>
      <c r="C153" s="8"/>
      <c r="D153" s="8"/>
      <c r="E153" s="85"/>
      <c r="F153" s="43"/>
      <c r="G153" s="102"/>
      <c r="H153" s="7"/>
      <c r="I153" s="8"/>
      <c r="J153" s="8"/>
      <c r="K153" s="8"/>
      <c r="L153" s="85"/>
      <c r="M153" s="43"/>
      <c r="N153" s="102"/>
      <c r="O153" s="7"/>
      <c r="P153" s="8"/>
      <c r="Q153" s="8"/>
      <c r="R153" s="8"/>
      <c r="S153" s="85"/>
      <c r="T153" s="43"/>
      <c r="U153" s="102"/>
    </row>
    <row r="154" spans="1:21" x14ac:dyDescent="0.2">
      <c r="A154" s="7"/>
      <c r="B154" s="8"/>
      <c r="C154" s="8"/>
      <c r="D154" s="8"/>
      <c r="E154" s="85"/>
      <c r="F154" s="43"/>
      <c r="G154" s="102"/>
      <c r="H154" s="7"/>
      <c r="I154" s="8"/>
      <c r="J154" s="8"/>
      <c r="K154" s="8"/>
      <c r="L154" s="85"/>
      <c r="M154" s="43"/>
      <c r="N154" s="102"/>
      <c r="O154" s="7"/>
      <c r="P154" s="8"/>
      <c r="Q154" s="8"/>
      <c r="R154" s="8"/>
      <c r="S154" s="85"/>
      <c r="T154" s="43"/>
      <c r="U154" s="102"/>
    </row>
    <row r="155" spans="1:21" x14ac:dyDescent="0.2">
      <c r="A155" s="7"/>
      <c r="B155" s="8"/>
      <c r="C155" s="8"/>
      <c r="D155" s="8"/>
      <c r="E155" s="85"/>
      <c r="F155" s="43"/>
      <c r="G155" s="102"/>
      <c r="H155" s="7"/>
      <c r="I155" s="8"/>
      <c r="J155" s="8"/>
      <c r="K155" s="8"/>
      <c r="L155" s="85"/>
      <c r="M155" s="43"/>
      <c r="N155" s="102"/>
      <c r="O155" s="7"/>
      <c r="P155" s="8"/>
      <c r="Q155" s="8"/>
      <c r="R155" s="8"/>
      <c r="S155" s="85"/>
      <c r="T155" s="43"/>
      <c r="U155" s="102"/>
    </row>
    <row r="156" spans="1:21" x14ac:dyDescent="0.2">
      <c r="A156" s="7"/>
      <c r="B156" s="8"/>
      <c r="C156" s="8"/>
      <c r="D156" s="8"/>
      <c r="E156" s="85"/>
      <c r="F156" s="43"/>
      <c r="G156" s="102"/>
      <c r="H156" s="7"/>
      <c r="I156" s="8"/>
      <c r="J156" s="8"/>
      <c r="K156" s="8"/>
      <c r="L156" s="85"/>
      <c r="M156" s="43"/>
      <c r="N156" s="102"/>
      <c r="O156" s="7"/>
      <c r="P156" s="8"/>
      <c r="Q156" s="8"/>
      <c r="R156" s="8"/>
      <c r="S156" s="85"/>
      <c r="T156" s="43"/>
      <c r="U156" s="102"/>
    </row>
    <row r="157" spans="1:21" x14ac:dyDescent="0.2">
      <c r="A157" s="7"/>
      <c r="B157" s="8"/>
      <c r="C157" s="8"/>
      <c r="D157" s="8"/>
      <c r="E157" s="85"/>
      <c r="F157" s="43"/>
      <c r="G157" s="102"/>
      <c r="H157" s="7"/>
      <c r="I157" s="8"/>
      <c r="J157" s="8"/>
      <c r="K157" s="8"/>
      <c r="L157" s="85"/>
      <c r="M157" s="43"/>
      <c r="N157" s="102"/>
      <c r="O157" s="7"/>
      <c r="P157" s="8"/>
      <c r="Q157" s="8"/>
      <c r="R157" s="8"/>
      <c r="S157" s="85"/>
      <c r="T157" s="43"/>
      <c r="U157" s="102"/>
    </row>
    <row r="158" spans="1:21" x14ac:dyDescent="0.2">
      <c r="A158" s="7"/>
      <c r="B158" s="8"/>
      <c r="C158" s="8"/>
      <c r="D158" s="8"/>
      <c r="E158" s="85"/>
      <c r="F158" s="43"/>
      <c r="G158" s="102"/>
      <c r="H158" s="7"/>
      <c r="I158" s="8"/>
      <c r="J158" s="8"/>
      <c r="K158" s="8"/>
      <c r="L158" s="85"/>
      <c r="M158" s="43"/>
      <c r="N158" s="102"/>
      <c r="O158" s="7"/>
      <c r="P158" s="8"/>
      <c r="Q158" s="8"/>
      <c r="R158" s="8"/>
      <c r="S158" s="85"/>
      <c r="T158" s="43"/>
      <c r="U158" s="102"/>
    </row>
    <row r="159" spans="1:21" x14ac:dyDescent="0.2">
      <c r="A159" s="7"/>
      <c r="B159" s="8"/>
      <c r="C159" s="8"/>
      <c r="D159" s="8"/>
      <c r="E159" s="85"/>
      <c r="F159" s="44"/>
      <c r="G159" s="104"/>
      <c r="H159" s="7"/>
      <c r="I159" s="8"/>
      <c r="J159" s="8"/>
      <c r="K159" s="8"/>
      <c r="L159" s="85"/>
      <c r="M159" s="44"/>
      <c r="N159" s="104"/>
      <c r="O159" s="7"/>
      <c r="P159" s="8"/>
      <c r="Q159" s="8"/>
      <c r="R159" s="8"/>
      <c r="S159" s="85"/>
      <c r="T159" s="44"/>
      <c r="U159" s="104"/>
    </row>
    <row r="160" spans="1:21" x14ac:dyDescent="0.2">
      <c r="A160" s="7"/>
      <c r="B160" s="8"/>
      <c r="C160" s="8"/>
      <c r="D160" s="8"/>
      <c r="E160" s="85"/>
      <c r="F160" s="43"/>
      <c r="G160" s="102"/>
      <c r="H160" s="7"/>
      <c r="I160" s="8"/>
      <c r="J160" s="8"/>
      <c r="K160" s="8"/>
      <c r="L160" s="85"/>
      <c r="M160" s="43"/>
      <c r="N160" s="102"/>
      <c r="O160" s="7"/>
      <c r="P160" s="8"/>
      <c r="Q160" s="8"/>
      <c r="R160" s="8"/>
      <c r="S160" s="85"/>
      <c r="T160" s="43"/>
      <c r="U160" s="102"/>
    </row>
    <row r="161" spans="1:21" x14ac:dyDescent="0.2">
      <c r="A161" s="7"/>
      <c r="B161" s="8"/>
      <c r="C161" s="8"/>
      <c r="D161" s="8"/>
      <c r="E161" s="85"/>
      <c r="F161" s="43"/>
      <c r="G161" s="102"/>
      <c r="H161" s="7"/>
      <c r="I161" s="8"/>
      <c r="J161" s="8"/>
      <c r="K161" s="8"/>
      <c r="L161" s="85"/>
      <c r="M161" s="43"/>
      <c r="N161" s="102"/>
      <c r="O161" s="7"/>
      <c r="P161" s="8"/>
      <c r="Q161" s="8"/>
      <c r="R161" s="8"/>
      <c r="S161" s="85"/>
      <c r="T161" s="43"/>
      <c r="U161" s="102"/>
    </row>
    <row r="162" spans="1:21" ht="13.5" thickBot="1" x14ac:dyDescent="0.25">
      <c r="A162" s="7"/>
      <c r="B162" s="8"/>
      <c r="C162" s="8"/>
      <c r="D162" s="8"/>
      <c r="E162" s="85"/>
      <c r="F162" s="43"/>
      <c r="G162" s="102"/>
      <c r="H162" s="7"/>
      <c r="I162" s="8"/>
      <c r="J162" s="8"/>
      <c r="K162" s="8"/>
      <c r="L162" s="85"/>
      <c r="M162" s="43"/>
      <c r="N162" s="102"/>
      <c r="O162" s="7"/>
      <c r="P162" s="8"/>
      <c r="Q162" s="8"/>
      <c r="R162" s="8"/>
      <c r="S162" s="85"/>
      <c r="T162" s="43"/>
      <c r="U162" s="102"/>
    </row>
    <row r="163" spans="1:21" ht="13.5" thickBot="1" x14ac:dyDescent="0.25">
      <c r="A163" s="17" t="s">
        <v>272</v>
      </c>
      <c r="B163" s="15" t="s">
        <v>273</v>
      </c>
      <c r="C163" s="15"/>
      <c r="D163" s="15" t="s">
        <v>274</v>
      </c>
      <c r="E163" s="15"/>
      <c r="F163" s="53" t="s">
        <v>116</v>
      </c>
      <c r="G163" s="105" t="s">
        <v>275</v>
      </c>
      <c r="H163" s="17" t="s">
        <v>46</v>
      </c>
      <c r="I163" s="15" t="s">
        <v>47</v>
      </c>
      <c r="J163" s="15"/>
      <c r="K163" s="15"/>
      <c r="L163" s="15"/>
      <c r="M163" s="53" t="s">
        <v>120</v>
      </c>
      <c r="N163" s="105" t="s">
        <v>70</v>
      </c>
      <c r="O163" s="17" t="s">
        <v>46</v>
      </c>
      <c r="P163" s="15" t="s">
        <v>47</v>
      </c>
      <c r="Q163" s="15"/>
      <c r="R163" s="15"/>
      <c r="S163" s="15"/>
      <c r="T163" s="53" t="s">
        <v>124</v>
      </c>
      <c r="U163" s="105" t="s">
        <v>70</v>
      </c>
    </row>
    <row r="164" spans="1:21" x14ac:dyDescent="0.2">
      <c r="A164" s="3" t="s">
        <v>18</v>
      </c>
      <c r="B164" s="4" t="s">
        <v>19</v>
      </c>
      <c r="C164" s="4" t="s">
        <v>21</v>
      </c>
      <c r="D164" s="4" t="s">
        <v>20</v>
      </c>
      <c r="E164" s="5" t="s">
        <v>43</v>
      </c>
      <c r="F164" s="5" t="s">
        <v>22</v>
      </c>
      <c r="G164" s="106" t="s">
        <v>30</v>
      </c>
      <c r="H164" s="3" t="s">
        <v>18</v>
      </c>
      <c r="I164" s="4" t="s">
        <v>19</v>
      </c>
      <c r="J164" s="4" t="s">
        <v>21</v>
      </c>
      <c r="K164" s="4" t="s">
        <v>20</v>
      </c>
      <c r="L164" s="5" t="s">
        <v>43</v>
      </c>
      <c r="M164" s="5" t="s">
        <v>22</v>
      </c>
      <c r="N164" s="106" t="s">
        <v>30</v>
      </c>
      <c r="O164" s="3" t="s">
        <v>18</v>
      </c>
      <c r="P164" s="4" t="s">
        <v>19</v>
      </c>
      <c r="Q164" s="4" t="s">
        <v>21</v>
      </c>
      <c r="R164" s="4" t="s">
        <v>20</v>
      </c>
      <c r="S164" s="5" t="s">
        <v>43</v>
      </c>
      <c r="T164" s="5" t="s">
        <v>22</v>
      </c>
      <c r="U164" s="106" t="s">
        <v>30</v>
      </c>
    </row>
    <row r="165" spans="1:21" x14ac:dyDescent="0.2">
      <c r="A165" s="233">
        <v>39903</v>
      </c>
      <c r="B165" s="75"/>
      <c r="C165" s="75"/>
      <c r="D165" s="75"/>
      <c r="E165" s="117">
        <v>0.29166666666666669</v>
      </c>
      <c r="F165" s="76"/>
      <c r="G165" s="68" t="s">
        <v>50</v>
      </c>
      <c r="H165" s="7">
        <v>40025</v>
      </c>
      <c r="I165" s="78"/>
      <c r="J165" s="78"/>
      <c r="K165" s="78"/>
      <c r="L165" s="118">
        <v>0.29166666666666669</v>
      </c>
      <c r="M165" s="74"/>
      <c r="N165" s="64" t="s">
        <v>315</v>
      </c>
      <c r="O165" s="59">
        <v>40147</v>
      </c>
      <c r="P165" s="45"/>
      <c r="Q165" s="45"/>
      <c r="R165" s="45"/>
      <c r="S165" s="85"/>
      <c r="T165" s="18"/>
      <c r="U165" s="103"/>
    </row>
    <row r="166" spans="1:21" x14ac:dyDescent="0.2">
      <c r="A166" s="233">
        <v>39904</v>
      </c>
      <c r="B166" s="78"/>
      <c r="C166" s="78"/>
      <c r="D166" s="78"/>
      <c r="E166" s="118">
        <v>0.29166666666666669</v>
      </c>
      <c r="F166" s="74"/>
      <c r="G166" s="64" t="s">
        <v>208</v>
      </c>
      <c r="H166" s="7">
        <v>40026</v>
      </c>
      <c r="I166" s="78"/>
      <c r="J166" s="78"/>
      <c r="K166" s="78"/>
      <c r="L166" s="118">
        <v>0.29166666666666669</v>
      </c>
      <c r="M166" s="74"/>
      <c r="N166" s="64" t="s">
        <v>315</v>
      </c>
      <c r="O166" s="84" t="s">
        <v>232</v>
      </c>
      <c r="P166" s="97"/>
      <c r="Q166" s="98"/>
      <c r="R166" s="98"/>
      <c r="S166" s="99">
        <f>SUM(S139:S144,S165)</f>
        <v>1.5138888888888888</v>
      </c>
      <c r="T166" s="100"/>
      <c r="U166" s="108"/>
    </row>
    <row r="167" spans="1:21" x14ac:dyDescent="0.2">
      <c r="A167" s="233">
        <v>39905</v>
      </c>
      <c r="B167" s="78"/>
      <c r="C167" s="78"/>
      <c r="D167" s="78"/>
      <c r="E167" s="118">
        <v>0.29166666666666669</v>
      </c>
      <c r="F167" s="74"/>
      <c r="G167" s="64" t="s">
        <v>208</v>
      </c>
      <c r="H167" s="7">
        <v>40027</v>
      </c>
      <c r="I167" s="45"/>
      <c r="J167" s="45"/>
      <c r="K167" s="45"/>
      <c r="L167" s="85"/>
      <c r="M167" s="18"/>
      <c r="N167" s="103"/>
      <c r="O167" s="59">
        <v>40148</v>
      </c>
      <c r="P167" s="33" t="s">
        <v>29</v>
      </c>
      <c r="Q167" s="33" t="s">
        <v>15</v>
      </c>
      <c r="R167" s="33" t="s">
        <v>24</v>
      </c>
      <c r="S167" s="116">
        <v>0.38194444444444442</v>
      </c>
      <c r="T167" s="14">
        <v>0</v>
      </c>
      <c r="U167" s="102" t="s">
        <v>323</v>
      </c>
    </row>
    <row r="168" spans="1:21" x14ac:dyDescent="0.2">
      <c r="A168" s="233">
        <v>39906</v>
      </c>
      <c r="B168" s="78"/>
      <c r="C168" s="78"/>
      <c r="D168" s="78"/>
      <c r="E168" s="118">
        <v>0.29166666666666669</v>
      </c>
      <c r="F168" s="74"/>
      <c r="G168" s="64" t="s">
        <v>208</v>
      </c>
      <c r="H168" s="7">
        <v>40028</v>
      </c>
      <c r="I168" s="45"/>
      <c r="J168" s="45"/>
      <c r="K168" s="45"/>
      <c r="L168" s="85"/>
      <c r="M168" s="18"/>
      <c r="N168" s="103"/>
      <c r="O168" s="59">
        <v>40149</v>
      </c>
      <c r="P168" s="33" t="s">
        <v>29</v>
      </c>
      <c r="Q168" s="33" t="s">
        <v>15</v>
      </c>
      <c r="R168" s="33" t="s">
        <v>0</v>
      </c>
      <c r="S168" s="116">
        <v>0.34027777777777773</v>
      </c>
      <c r="T168" s="14">
        <v>0</v>
      </c>
      <c r="U168" s="102"/>
    </row>
    <row r="169" spans="1:21" x14ac:dyDescent="0.2">
      <c r="A169" s="233">
        <v>39907</v>
      </c>
      <c r="B169" s="78"/>
      <c r="C169" s="78"/>
      <c r="D169" s="78"/>
      <c r="E169" s="118">
        <v>0.29166666666666669</v>
      </c>
      <c r="F169" s="74"/>
      <c r="G169" s="64" t="s">
        <v>208</v>
      </c>
      <c r="H169" s="84" t="s">
        <v>232</v>
      </c>
      <c r="I169" s="97"/>
      <c r="J169" s="98"/>
      <c r="K169" s="98"/>
      <c r="L169" s="99">
        <f>SUM(L143:L145,L165:L168)</f>
        <v>1.4583333333333335</v>
      </c>
      <c r="M169" s="100"/>
      <c r="N169" s="108"/>
      <c r="O169" s="59">
        <v>40150</v>
      </c>
      <c r="P169" s="33" t="s">
        <v>29</v>
      </c>
      <c r="Q169" s="33" t="s">
        <v>15</v>
      </c>
      <c r="R169" s="33" t="s">
        <v>0</v>
      </c>
      <c r="S169" s="116">
        <v>0.34027777777777773</v>
      </c>
      <c r="T169" s="14">
        <v>0</v>
      </c>
      <c r="U169" s="102"/>
    </row>
    <row r="170" spans="1:21" x14ac:dyDescent="0.2">
      <c r="A170" s="233">
        <v>39908</v>
      </c>
      <c r="B170" s="45"/>
      <c r="C170" s="45"/>
      <c r="D170" s="45"/>
      <c r="E170" s="85"/>
      <c r="F170" s="18"/>
      <c r="G170" s="103"/>
      <c r="H170" s="233">
        <v>40029</v>
      </c>
      <c r="I170" s="78"/>
      <c r="J170" s="78"/>
      <c r="K170" s="78"/>
      <c r="L170" s="118">
        <v>0.29166666666666669</v>
      </c>
      <c r="M170" s="74"/>
      <c r="N170" s="64" t="s">
        <v>315</v>
      </c>
      <c r="O170" s="59">
        <v>40151</v>
      </c>
      <c r="P170" s="20"/>
      <c r="Q170" s="20"/>
      <c r="R170" s="20"/>
      <c r="S170" s="91">
        <v>0.34027777777777773</v>
      </c>
      <c r="T170" s="21"/>
      <c r="U170" s="19" t="s">
        <v>35</v>
      </c>
    </row>
    <row r="171" spans="1:21" x14ac:dyDescent="0.2">
      <c r="A171" s="233">
        <v>39909</v>
      </c>
      <c r="B171" s="45"/>
      <c r="C171" s="45"/>
      <c r="D171" s="45"/>
      <c r="E171" s="85"/>
      <c r="F171" s="18"/>
      <c r="G171" s="103"/>
      <c r="H171" s="233">
        <v>40030</v>
      </c>
      <c r="I171" s="78"/>
      <c r="J171" s="78"/>
      <c r="K171" s="78"/>
      <c r="L171" s="118">
        <v>0.29166666666666669</v>
      </c>
      <c r="M171" s="74"/>
      <c r="N171" s="64" t="s">
        <v>315</v>
      </c>
      <c r="O171" s="59">
        <v>40152</v>
      </c>
      <c r="P171" s="45"/>
      <c r="Q171" s="45"/>
      <c r="R171" s="45"/>
      <c r="S171" s="85"/>
      <c r="T171" s="18"/>
      <c r="U171" s="103"/>
    </row>
    <row r="172" spans="1:21" x14ac:dyDescent="0.2">
      <c r="A172" s="84" t="s">
        <v>232</v>
      </c>
      <c r="B172" s="97"/>
      <c r="C172" s="98"/>
      <c r="D172" s="98"/>
      <c r="E172" s="99">
        <f>SUM(E165:E171)</f>
        <v>1.4583333333333335</v>
      </c>
      <c r="F172" s="100"/>
      <c r="G172" s="108"/>
      <c r="H172" s="233">
        <v>40031</v>
      </c>
      <c r="I172" s="78"/>
      <c r="J172" s="78"/>
      <c r="K172" s="78"/>
      <c r="L172" s="118">
        <v>0.29166666666666669</v>
      </c>
      <c r="M172" s="74"/>
      <c r="N172" s="64" t="s">
        <v>315</v>
      </c>
      <c r="O172" s="59">
        <v>40153</v>
      </c>
      <c r="P172" s="45"/>
      <c r="Q172" s="45"/>
      <c r="R172" s="45"/>
      <c r="S172" s="85"/>
      <c r="T172" s="18"/>
      <c r="U172" s="103"/>
    </row>
    <row r="173" spans="1:21" x14ac:dyDescent="0.2">
      <c r="A173" s="233">
        <v>39910</v>
      </c>
      <c r="B173" s="30" t="s">
        <v>181</v>
      </c>
      <c r="C173" s="30" t="s">
        <v>180</v>
      </c>
      <c r="D173" s="30" t="s">
        <v>3</v>
      </c>
      <c r="E173" s="85">
        <v>0.29166666666666669</v>
      </c>
      <c r="F173" s="14">
        <v>0</v>
      </c>
      <c r="G173" s="102" t="s">
        <v>262</v>
      </c>
      <c r="H173" s="233">
        <v>40032</v>
      </c>
      <c r="I173" s="78"/>
      <c r="J173" s="78"/>
      <c r="K173" s="78"/>
      <c r="L173" s="118">
        <v>0.29166666666666669</v>
      </c>
      <c r="M173" s="74"/>
      <c r="N173" s="64" t="s">
        <v>315</v>
      </c>
      <c r="O173" s="59">
        <v>40154</v>
      </c>
      <c r="P173" s="45"/>
      <c r="Q173" s="45"/>
      <c r="R173" s="45"/>
      <c r="S173" s="85"/>
      <c r="T173" s="18"/>
      <c r="U173" s="103"/>
    </row>
    <row r="174" spans="1:21" x14ac:dyDescent="0.2">
      <c r="A174" s="233">
        <v>39911</v>
      </c>
      <c r="B174" s="32" t="s">
        <v>17</v>
      </c>
      <c r="C174" s="32" t="s">
        <v>15</v>
      </c>
      <c r="D174" s="32" t="s">
        <v>23</v>
      </c>
      <c r="E174" s="116">
        <v>0.2951388888888889</v>
      </c>
      <c r="F174" s="14">
        <v>0</v>
      </c>
      <c r="G174" s="102" t="s">
        <v>262</v>
      </c>
      <c r="H174" s="233">
        <v>40033</v>
      </c>
      <c r="I174" s="78"/>
      <c r="J174" s="78"/>
      <c r="K174" s="78"/>
      <c r="L174" s="118">
        <v>0.29166666666666669</v>
      </c>
      <c r="M174" s="74"/>
      <c r="N174" s="64" t="s">
        <v>315</v>
      </c>
      <c r="O174" s="84" t="s">
        <v>232</v>
      </c>
      <c r="P174" s="97"/>
      <c r="Q174" s="98"/>
      <c r="R174" s="98"/>
      <c r="S174" s="99">
        <f>SUM(S167:S173)</f>
        <v>1.4027777777777775</v>
      </c>
      <c r="T174" s="100"/>
      <c r="U174" s="108"/>
    </row>
    <row r="175" spans="1:21" x14ac:dyDescent="0.2">
      <c r="A175" s="233">
        <v>39912</v>
      </c>
      <c r="B175" s="32" t="s">
        <v>17</v>
      </c>
      <c r="C175" s="32" t="s">
        <v>15</v>
      </c>
      <c r="D175" s="32" t="s">
        <v>23</v>
      </c>
      <c r="E175" s="116">
        <v>0.2951388888888889</v>
      </c>
      <c r="F175" s="14">
        <v>0</v>
      </c>
      <c r="G175" s="102" t="s">
        <v>262</v>
      </c>
      <c r="H175" s="233">
        <v>40034</v>
      </c>
      <c r="I175" s="45"/>
      <c r="J175" s="45"/>
      <c r="K175" s="45"/>
      <c r="L175" s="85"/>
      <c r="M175" s="18"/>
      <c r="N175" s="103"/>
      <c r="O175" s="59">
        <v>40155</v>
      </c>
      <c r="P175" s="32" t="s">
        <v>17</v>
      </c>
      <c r="Q175" s="32" t="s">
        <v>15</v>
      </c>
      <c r="R175" s="32" t="s">
        <v>23</v>
      </c>
      <c r="S175" s="116">
        <v>0.2951388888888889</v>
      </c>
      <c r="T175" s="14">
        <v>0</v>
      </c>
      <c r="U175" s="102" t="s">
        <v>323</v>
      </c>
    </row>
    <row r="176" spans="1:21" x14ac:dyDescent="0.2">
      <c r="A176" s="233">
        <v>39913</v>
      </c>
      <c r="B176" s="32" t="s">
        <v>17</v>
      </c>
      <c r="C176" s="32" t="s">
        <v>15</v>
      </c>
      <c r="D176" s="32" t="s">
        <v>23</v>
      </c>
      <c r="E176" s="116">
        <v>0.2951388888888889</v>
      </c>
      <c r="F176" s="14">
        <v>0</v>
      </c>
      <c r="G176" s="102" t="s">
        <v>265</v>
      </c>
      <c r="H176" s="233">
        <v>40035</v>
      </c>
      <c r="I176" s="45"/>
      <c r="J176" s="45"/>
      <c r="K176" s="45"/>
      <c r="L176" s="85"/>
      <c r="M176" s="18"/>
      <c r="N176" s="103"/>
      <c r="O176" s="59">
        <v>40156</v>
      </c>
      <c r="P176" s="32" t="s">
        <v>17</v>
      </c>
      <c r="Q176" s="32" t="s">
        <v>15</v>
      </c>
      <c r="R176" s="32" t="s">
        <v>23</v>
      </c>
      <c r="S176" s="116">
        <v>0.2951388888888889</v>
      </c>
      <c r="T176" s="14">
        <v>0</v>
      </c>
      <c r="U176" s="102" t="s">
        <v>135</v>
      </c>
    </row>
    <row r="177" spans="1:21" x14ac:dyDescent="0.2">
      <c r="A177" s="233">
        <v>39914</v>
      </c>
      <c r="B177" s="32" t="s">
        <v>17</v>
      </c>
      <c r="C177" s="32" t="s">
        <v>15</v>
      </c>
      <c r="D177" s="32" t="s">
        <v>39</v>
      </c>
      <c r="E177" s="116">
        <v>0.33333333333333331</v>
      </c>
      <c r="F177" s="14">
        <v>0</v>
      </c>
      <c r="G177" s="102" t="s">
        <v>269</v>
      </c>
      <c r="H177" s="84" t="s">
        <v>232</v>
      </c>
      <c r="I177" s="97"/>
      <c r="J177" s="98"/>
      <c r="K177" s="98"/>
      <c r="L177" s="99">
        <f>SUM(L170:L176)</f>
        <v>1.4583333333333335</v>
      </c>
      <c r="M177" s="100"/>
      <c r="N177" s="108"/>
      <c r="O177" s="59">
        <v>40157</v>
      </c>
      <c r="P177" s="32" t="s">
        <v>17</v>
      </c>
      <c r="Q177" s="32" t="s">
        <v>15</v>
      </c>
      <c r="R177" s="32" t="s">
        <v>23</v>
      </c>
      <c r="S177" s="116">
        <v>0.2951388888888889</v>
      </c>
      <c r="T177" s="14">
        <v>0</v>
      </c>
      <c r="U177" s="102" t="s">
        <v>354</v>
      </c>
    </row>
    <row r="178" spans="1:21" x14ac:dyDescent="0.2">
      <c r="A178" s="233">
        <v>39915</v>
      </c>
      <c r="B178" s="45"/>
      <c r="C178" s="45"/>
      <c r="D178" s="45"/>
      <c r="E178" s="85"/>
      <c r="F178" s="18"/>
      <c r="G178" s="103"/>
      <c r="H178" s="233">
        <v>40036</v>
      </c>
      <c r="I178" s="78"/>
      <c r="J178" s="78"/>
      <c r="K178" s="78"/>
      <c r="L178" s="118">
        <v>0.29166666666666669</v>
      </c>
      <c r="M178" s="74"/>
      <c r="N178" s="64" t="s">
        <v>314</v>
      </c>
      <c r="O178" s="59">
        <v>40158</v>
      </c>
      <c r="P178" s="32" t="s">
        <v>17</v>
      </c>
      <c r="Q178" s="32" t="s">
        <v>15</v>
      </c>
      <c r="R178" s="32" t="s">
        <v>23</v>
      </c>
      <c r="S178" s="116">
        <v>0.2951388888888889</v>
      </c>
      <c r="T178" s="14">
        <v>0</v>
      </c>
      <c r="U178" s="102" t="s">
        <v>135</v>
      </c>
    </row>
    <row r="179" spans="1:21" x14ac:dyDescent="0.2">
      <c r="A179" s="233">
        <v>39916</v>
      </c>
      <c r="B179" s="45"/>
      <c r="C179" s="45"/>
      <c r="D179" s="45"/>
      <c r="E179" s="85"/>
      <c r="F179" s="18"/>
      <c r="G179" s="103"/>
      <c r="H179" s="233">
        <v>40037</v>
      </c>
      <c r="I179" s="78"/>
      <c r="J179" s="78"/>
      <c r="K179" s="78"/>
      <c r="L179" s="118">
        <v>0.29166666666666669</v>
      </c>
      <c r="M179" s="74"/>
      <c r="N179" s="64" t="s">
        <v>314</v>
      </c>
      <c r="O179" s="59">
        <v>40159</v>
      </c>
      <c r="P179" s="30"/>
      <c r="Q179" s="30"/>
      <c r="R179" s="30"/>
      <c r="S179" s="136">
        <v>0.33333333333333331</v>
      </c>
      <c r="T179" s="135"/>
      <c r="U179" s="137" t="s">
        <v>355</v>
      </c>
    </row>
    <row r="180" spans="1:21" x14ac:dyDescent="0.2">
      <c r="A180" s="84" t="s">
        <v>232</v>
      </c>
      <c r="B180" s="97"/>
      <c r="C180" s="98"/>
      <c r="D180" s="98"/>
      <c r="E180" s="99">
        <f>SUM(E173:E179)</f>
        <v>1.5104166666666665</v>
      </c>
      <c r="F180" s="100"/>
      <c r="G180" s="107" t="s">
        <v>279</v>
      </c>
      <c r="H180" s="233">
        <v>40038</v>
      </c>
      <c r="I180" s="78"/>
      <c r="J180" s="78"/>
      <c r="K180" s="78"/>
      <c r="L180" s="118">
        <v>0.29166666666666669</v>
      </c>
      <c r="M180" s="74"/>
      <c r="N180" s="64" t="s">
        <v>314</v>
      </c>
      <c r="O180" s="59">
        <v>40160</v>
      </c>
      <c r="P180" s="45"/>
      <c r="Q180" s="45"/>
      <c r="R180" s="45"/>
      <c r="S180" s="85"/>
      <c r="T180" s="18"/>
      <c r="U180" s="103"/>
    </row>
    <row r="181" spans="1:21" x14ac:dyDescent="0.2">
      <c r="A181" s="233">
        <v>39917</v>
      </c>
      <c r="B181" s="33" t="s">
        <v>29</v>
      </c>
      <c r="C181" s="33" t="s">
        <v>15</v>
      </c>
      <c r="D181" s="33" t="s">
        <v>24</v>
      </c>
      <c r="E181" s="116">
        <v>0.38194444444444442</v>
      </c>
      <c r="F181" s="14">
        <v>0</v>
      </c>
      <c r="G181" s="102" t="s">
        <v>270</v>
      </c>
      <c r="H181" s="233">
        <v>40039</v>
      </c>
      <c r="I181" s="78"/>
      <c r="J181" s="78"/>
      <c r="K181" s="78"/>
      <c r="L181" s="118">
        <v>0.29166666666666669</v>
      </c>
      <c r="M181" s="74"/>
      <c r="N181" s="64" t="s">
        <v>314</v>
      </c>
      <c r="O181" s="59">
        <v>40161</v>
      </c>
      <c r="P181" s="45"/>
      <c r="Q181" s="45"/>
      <c r="R181" s="45"/>
      <c r="S181" s="85"/>
      <c r="T181" s="18"/>
      <c r="U181" s="103"/>
    </row>
    <row r="182" spans="1:21" x14ac:dyDescent="0.2">
      <c r="A182" s="233">
        <v>39918</v>
      </c>
      <c r="B182" s="33" t="s">
        <v>29</v>
      </c>
      <c r="C182" s="33" t="s">
        <v>15</v>
      </c>
      <c r="D182" s="33" t="s">
        <v>0</v>
      </c>
      <c r="E182" s="116">
        <v>0.34027777777777773</v>
      </c>
      <c r="F182" s="14">
        <v>0</v>
      </c>
      <c r="G182" s="102" t="s">
        <v>271</v>
      </c>
      <c r="H182" s="233">
        <v>40040</v>
      </c>
      <c r="I182" s="78"/>
      <c r="J182" s="78"/>
      <c r="K182" s="78"/>
      <c r="L182" s="118">
        <v>0.29166666666666669</v>
      </c>
      <c r="M182" s="74"/>
      <c r="N182" s="64" t="s">
        <v>314</v>
      </c>
      <c r="O182" s="84" t="s">
        <v>232</v>
      </c>
      <c r="P182" s="97"/>
      <c r="Q182" s="98"/>
      <c r="R182" s="98"/>
      <c r="S182" s="99">
        <f>SUM(S175:S181)</f>
        <v>1.5138888888888888</v>
      </c>
      <c r="T182" s="100"/>
      <c r="U182" s="108"/>
    </row>
    <row r="183" spans="1:21" x14ac:dyDescent="0.2">
      <c r="A183" s="233">
        <v>39919</v>
      </c>
      <c r="B183" s="33" t="s">
        <v>29</v>
      </c>
      <c r="C183" s="33" t="s">
        <v>15</v>
      </c>
      <c r="D183" s="33" t="s">
        <v>0</v>
      </c>
      <c r="E183" s="116">
        <v>0.34027777777777773</v>
      </c>
      <c r="F183" s="14">
        <v>0</v>
      </c>
      <c r="G183" s="102" t="s">
        <v>276</v>
      </c>
      <c r="H183" s="233">
        <v>40041</v>
      </c>
      <c r="I183" s="45"/>
      <c r="J183" s="45"/>
      <c r="K183" s="45"/>
      <c r="L183" s="85"/>
      <c r="M183" s="18"/>
      <c r="N183" s="64" t="s">
        <v>314</v>
      </c>
      <c r="O183" s="59">
        <v>40162</v>
      </c>
      <c r="P183" s="33" t="s">
        <v>29</v>
      </c>
      <c r="Q183" s="33" t="s">
        <v>15</v>
      </c>
      <c r="R183" s="33" t="s">
        <v>24</v>
      </c>
      <c r="S183" s="116">
        <v>0.38194444444444442</v>
      </c>
      <c r="T183" s="14">
        <v>0</v>
      </c>
      <c r="U183" s="102" t="s">
        <v>135</v>
      </c>
    </row>
    <row r="184" spans="1:21" x14ac:dyDescent="0.2">
      <c r="A184" s="233">
        <v>39920</v>
      </c>
      <c r="B184" s="33" t="s">
        <v>29</v>
      </c>
      <c r="C184" s="33" t="s">
        <v>15</v>
      </c>
      <c r="D184" s="33" t="s">
        <v>0</v>
      </c>
      <c r="E184" s="116">
        <v>0.34027777777777773</v>
      </c>
      <c r="F184" s="14">
        <v>0</v>
      </c>
      <c r="G184" s="102" t="s">
        <v>277</v>
      </c>
      <c r="H184" s="233">
        <v>40042</v>
      </c>
      <c r="I184" s="45"/>
      <c r="J184" s="45"/>
      <c r="K184" s="45"/>
      <c r="L184" s="85"/>
      <c r="M184" s="18"/>
      <c r="N184" s="64" t="s">
        <v>314</v>
      </c>
      <c r="O184" s="59">
        <v>40163</v>
      </c>
      <c r="P184" s="33" t="s">
        <v>29</v>
      </c>
      <c r="Q184" s="33" t="s">
        <v>15</v>
      </c>
      <c r="R184" s="33" t="s">
        <v>0</v>
      </c>
      <c r="S184" s="116">
        <v>0.34027777777777773</v>
      </c>
      <c r="T184" s="14">
        <v>0</v>
      </c>
      <c r="U184" s="102" t="s">
        <v>356</v>
      </c>
    </row>
    <row r="185" spans="1:21" x14ac:dyDescent="0.2">
      <c r="A185" s="233">
        <v>39921</v>
      </c>
      <c r="B185" s="33" t="s">
        <v>39</v>
      </c>
      <c r="C185" s="33" t="s">
        <v>15</v>
      </c>
      <c r="D185" s="119" t="s">
        <v>278</v>
      </c>
      <c r="E185" s="116">
        <v>0.20833333333333334</v>
      </c>
      <c r="F185" s="14">
        <v>0</v>
      </c>
      <c r="G185" s="102" t="s">
        <v>262</v>
      </c>
      <c r="H185" s="84" t="s">
        <v>232</v>
      </c>
      <c r="I185" s="97"/>
      <c r="J185" s="98"/>
      <c r="K185" s="98"/>
      <c r="L185" s="99">
        <f>SUM(L178:L184)</f>
        <v>1.4583333333333335</v>
      </c>
      <c r="M185" s="100"/>
      <c r="N185" s="113"/>
      <c r="O185" s="59">
        <v>40164</v>
      </c>
      <c r="P185" s="33" t="s">
        <v>29</v>
      </c>
      <c r="Q185" s="33" t="s">
        <v>15</v>
      </c>
      <c r="R185" s="33" t="s">
        <v>0</v>
      </c>
      <c r="S185" s="116">
        <v>0.34027777777777773</v>
      </c>
      <c r="T185" s="14">
        <v>0</v>
      </c>
      <c r="U185" s="102" t="s">
        <v>357</v>
      </c>
    </row>
    <row r="186" spans="1:21" x14ac:dyDescent="0.2">
      <c r="A186" s="233">
        <v>39922</v>
      </c>
      <c r="B186" s="45"/>
      <c r="C186" s="45"/>
      <c r="D186" s="45"/>
      <c r="E186" s="85"/>
      <c r="F186" s="18"/>
      <c r="G186" s="103"/>
      <c r="H186" s="233">
        <v>40043</v>
      </c>
      <c r="I186" s="78"/>
      <c r="J186" s="78"/>
      <c r="K186" s="78"/>
      <c r="L186" s="118">
        <v>0.29166666666666669</v>
      </c>
      <c r="M186" s="74"/>
      <c r="N186" s="64" t="s">
        <v>314</v>
      </c>
      <c r="O186" s="59">
        <v>40165</v>
      </c>
      <c r="P186" s="33" t="s">
        <v>29</v>
      </c>
      <c r="Q186" s="33" t="s">
        <v>15</v>
      </c>
      <c r="R186" s="33" t="s">
        <v>0</v>
      </c>
      <c r="S186" s="116">
        <v>0.34027777777777773</v>
      </c>
      <c r="T186" s="14">
        <v>0</v>
      </c>
      <c r="U186" s="102" t="s">
        <v>357</v>
      </c>
    </row>
    <row r="187" spans="1:21" x14ac:dyDescent="0.2">
      <c r="A187" s="233">
        <v>39923</v>
      </c>
      <c r="B187" s="45"/>
      <c r="C187" s="45"/>
      <c r="D187" s="45"/>
      <c r="E187" s="85"/>
      <c r="F187" s="18"/>
      <c r="G187" s="103"/>
      <c r="H187" s="233">
        <v>40044</v>
      </c>
      <c r="I187" s="78"/>
      <c r="J187" s="78"/>
      <c r="K187" s="78"/>
      <c r="L187" s="118">
        <v>0.29166666666666669</v>
      </c>
      <c r="M187" s="74"/>
      <c r="N187" s="64" t="s">
        <v>314</v>
      </c>
      <c r="O187" s="59">
        <v>40166</v>
      </c>
      <c r="P187" s="45"/>
      <c r="Q187" s="45"/>
      <c r="R187" s="45"/>
      <c r="S187" s="85"/>
      <c r="T187" s="18"/>
      <c r="U187" s="103"/>
    </row>
    <row r="188" spans="1:21" x14ac:dyDescent="0.2">
      <c r="A188" s="84" t="s">
        <v>232</v>
      </c>
      <c r="B188" s="97"/>
      <c r="C188" s="98"/>
      <c r="D188" s="98"/>
      <c r="E188" s="99">
        <f>SUM(E181:E187)</f>
        <v>1.6111111111111107</v>
      </c>
      <c r="F188" s="100"/>
      <c r="G188" s="108"/>
      <c r="H188" s="233">
        <v>40045</v>
      </c>
      <c r="I188" s="78"/>
      <c r="J188" s="78"/>
      <c r="K188" s="78"/>
      <c r="L188" s="118">
        <v>0.29166666666666669</v>
      </c>
      <c r="M188" s="74"/>
      <c r="N188" s="64" t="s">
        <v>314</v>
      </c>
      <c r="O188" s="59">
        <v>40167</v>
      </c>
      <c r="P188" s="45"/>
      <c r="Q188" s="45"/>
      <c r="R188" s="45"/>
      <c r="S188" s="85"/>
      <c r="T188" s="18"/>
      <c r="U188" s="103"/>
    </row>
    <row r="189" spans="1:21" x14ac:dyDescent="0.2">
      <c r="A189" s="233">
        <v>39924</v>
      </c>
      <c r="B189" s="32" t="s">
        <v>17</v>
      </c>
      <c r="C189" s="32" t="s">
        <v>15</v>
      </c>
      <c r="D189" s="32" t="s">
        <v>23</v>
      </c>
      <c r="E189" s="116">
        <v>0.2951388888888889</v>
      </c>
      <c r="F189" s="14">
        <v>0</v>
      </c>
      <c r="G189" s="102" t="s">
        <v>262</v>
      </c>
      <c r="H189" s="233">
        <v>40046</v>
      </c>
      <c r="I189" s="78"/>
      <c r="J189" s="78"/>
      <c r="K189" s="78"/>
      <c r="L189" s="118">
        <v>0.29166666666666669</v>
      </c>
      <c r="M189" s="74"/>
      <c r="N189" s="64" t="s">
        <v>314</v>
      </c>
      <c r="O189" s="59">
        <v>40168</v>
      </c>
      <c r="P189" s="45"/>
      <c r="Q189" s="45"/>
      <c r="R189" s="45"/>
      <c r="S189" s="85"/>
      <c r="T189" s="18"/>
      <c r="U189" s="103"/>
    </row>
    <row r="190" spans="1:21" x14ac:dyDescent="0.2">
      <c r="A190" s="233">
        <v>39925</v>
      </c>
      <c r="B190" s="32" t="s">
        <v>17</v>
      </c>
      <c r="C190" s="32" t="s">
        <v>15</v>
      </c>
      <c r="D190" s="32" t="s">
        <v>23</v>
      </c>
      <c r="E190" s="116">
        <v>0.2951388888888889</v>
      </c>
      <c r="F190" s="14">
        <v>0</v>
      </c>
      <c r="G190" s="102" t="s">
        <v>262</v>
      </c>
      <c r="H190" s="233">
        <v>40047</v>
      </c>
      <c r="I190" s="30" t="s">
        <v>181</v>
      </c>
      <c r="J190" s="30" t="s">
        <v>180</v>
      </c>
      <c r="K190" s="30" t="s">
        <v>3</v>
      </c>
      <c r="L190" s="85">
        <v>0.29166666666666669</v>
      </c>
      <c r="M190" s="14">
        <v>0</v>
      </c>
      <c r="N190" s="102" t="s">
        <v>167</v>
      </c>
      <c r="O190" s="84" t="s">
        <v>232</v>
      </c>
      <c r="P190" s="97"/>
      <c r="Q190" s="98"/>
      <c r="R190" s="98"/>
      <c r="S190" s="99">
        <f>SUM(S183:S189)</f>
        <v>1.4027777777777775</v>
      </c>
      <c r="T190" s="100"/>
      <c r="U190" s="108"/>
    </row>
    <row r="191" spans="1:21" x14ac:dyDescent="0.2">
      <c r="A191" s="233">
        <v>39926</v>
      </c>
      <c r="B191" s="32" t="s">
        <v>17</v>
      </c>
      <c r="C191" s="32" t="s">
        <v>15</v>
      </c>
      <c r="D191" s="32" t="s">
        <v>23</v>
      </c>
      <c r="E191" s="116">
        <v>0.2951388888888889</v>
      </c>
      <c r="F191" s="14">
        <v>0</v>
      </c>
      <c r="G191" s="102" t="s">
        <v>262</v>
      </c>
      <c r="H191" s="233">
        <v>40048</v>
      </c>
      <c r="I191" s="45"/>
      <c r="J191" s="45"/>
      <c r="K191" s="45"/>
      <c r="L191" s="85"/>
      <c r="M191" s="18"/>
      <c r="N191" s="103"/>
      <c r="O191" s="59">
        <v>40169</v>
      </c>
      <c r="P191" s="80" t="s">
        <v>34</v>
      </c>
      <c r="Q191" s="80" t="s">
        <v>15</v>
      </c>
      <c r="R191" s="80" t="s">
        <v>350</v>
      </c>
      <c r="S191" s="85">
        <v>0.3125</v>
      </c>
      <c r="T191" s="14">
        <v>0</v>
      </c>
      <c r="U191" s="123" t="s">
        <v>351</v>
      </c>
    </row>
    <row r="192" spans="1:21" x14ac:dyDescent="0.2">
      <c r="A192" s="233">
        <v>39927</v>
      </c>
      <c r="B192" s="32" t="s">
        <v>17</v>
      </c>
      <c r="C192" s="32" t="s">
        <v>15</v>
      </c>
      <c r="D192" s="32" t="s">
        <v>23</v>
      </c>
      <c r="E192" s="116">
        <v>0.2951388888888889</v>
      </c>
      <c r="F192" s="14">
        <v>0</v>
      </c>
      <c r="G192" s="102" t="s">
        <v>262</v>
      </c>
      <c r="H192" s="233">
        <v>40049</v>
      </c>
      <c r="I192" s="45"/>
      <c r="J192" s="45"/>
      <c r="K192" s="45"/>
      <c r="L192" s="85"/>
      <c r="M192" s="18"/>
      <c r="N192" s="103"/>
      <c r="O192" s="59">
        <v>40170</v>
      </c>
      <c r="P192" s="80" t="s">
        <v>34</v>
      </c>
      <c r="Q192" s="80" t="s">
        <v>204</v>
      </c>
      <c r="R192" s="80" t="s">
        <v>29</v>
      </c>
      <c r="S192" s="134">
        <v>0.29166666666666669</v>
      </c>
      <c r="T192" s="14">
        <v>0</v>
      </c>
      <c r="U192" s="123" t="s">
        <v>358</v>
      </c>
    </row>
    <row r="193" spans="1:21" x14ac:dyDescent="0.2">
      <c r="A193" s="233">
        <v>39928</v>
      </c>
      <c r="B193" s="32" t="s">
        <v>17</v>
      </c>
      <c r="C193" s="32" t="s">
        <v>15</v>
      </c>
      <c r="D193" s="32" t="s">
        <v>39</v>
      </c>
      <c r="E193" s="116">
        <v>0.33333333333333331</v>
      </c>
      <c r="F193" s="14">
        <v>0</v>
      </c>
      <c r="G193" s="102" t="s">
        <v>262</v>
      </c>
      <c r="H193" s="84" t="s">
        <v>232</v>
      </c>
      <c r="I193" s="97"/>
      <c r="J193" s="98"/>
      <c r="K193" s="98"/>
      <c r="L193" s="99">
        <f>SUM(L186:L192)</f>
        <v>1.4583333333333335</v>
      </c>
      <c r="M193" s="100"/>
      <c r="N193" s="108"/>
      <c r="O193" s="59">
        <v>40171</v>
      </c>
      <c r="P193" s="75"/>
      <c r="Q193" s="75"/>
      <c r="R193" s="75"/>
      <c r="S193" s="75"/>
      <c r="T193" s="76"/>
      <c r="U193" s="68" t="s">
        <v>50</v>
      </c>
    </row>
    <row r="194" spans="1:21" x14ac:dyDescent="0.2">
      <c r="A194" s="233">
        <v>39929</v>
      </c>
      <c r="B194" s="45"/>
      <c r="C194" s="45"/>
      <c r="D194" s="45"/>
      <c r="E194" s="85"/>
      <c r="F194" s="18"/>
      <c r="G194" s="103"/>
      <c r="H194" s="233">
        <v>40050</v>
      </c>
      <c r="I194" s="32" t="s">
        <v>17</v>
      </c>
      <c r="J194" s="32" t="s">
        <v>15</v>
      </c>
      <c r="K194" s="32" t="s">
        <v>23</v>
      </c>
      <c r="L194" s="116">
        <v>0.2951388888888889</v>
      </c>
      <c r="M194" s="14">
        <v>0</v>
      </c>
      <c r="N194" s="102" t="s">
        <v>317</v>
      </c>
      <c r="O194" s="59">
        <v>40172</v>
      </c>
      <c r="P194" s="78"/>
      <c r="Q194" s="78"/>
      <c r="R194" s="78"/>
      <c r="S194" s="118">
        <v>0.29166666666666669</v>
      </c>
      <c r="T194" s="74"/>
      <c r="U194" s="64" t="s">
        <v>208</v>
      </c>
    </row>
    <row r="195" spans="1:21" x14ac:dyDescent="0.2">
      <c r="A195" s="233">
        <v>39930</v>
      </c>
      <c r="B195" s="45"/>
      <c r="C195" s="45"/>
      <c r="D195" s="45"/>
      <c r="E195" s="85"/>
      <c r="F195" s="18"/>
      <c r="G195" s="103"/>
      <c r="H195" s="233">
        <v>40051</v>
      </c>
      <c r="I195" s="32" t="s">
        <v>17</v>
      </c>
      <c r="J195" s="32" t="s">
        <v>15</v>
      </c>
      <c r="K195" s="32" t="s">
        <v>23</v>
      </c>
      <c r="L195" s="116">
        <v>0.2951388888888889</v>
      </c>
      <c r="M195" s="14">
        <v>0</v>
      </c>
      <c r="N195" s="102" t="s">
        <v>317</v>
      </c>
      <c r="O195" s="59">
        <v>40173</v>
      </c>
      <c r="P195" s="78"/>
      <c r="Q195" s="78"/>
      <c r="R195" s="78"/>
      <c r="S195" s="118">
        <v>0.29166666666666669</v>
      </c>
      <c r="T195" s="74"/>
      <c r="U195" s="64" t="s">
        <v>208</v>
      </c>
    </row>
    <row r="196" spans="1:21" x14ac:dyDescent="0.2">
      <c r="A196" s="84" t="s">
        <v>232</v>
      </c>
      <c r="B196" s="97"/>
      <c r="C196" s="98"/>
      <c r="D196" s="98"/>
      <c r="E196" s="99">
        <f>SUM(E189:E195)</f>
        <v>1.5138888888888888</v>
      </c>
      <c r="F196" s="100"/>
      <c r="G196" s="108"/>
      <c r="H196" s="233">
        <v>40052</v>
      </c>
      <c r="I196" s="32" t="s">
        <v>17</v>
      </c>
      <c r="J196" s="32" t="s">
        <v>15</v>
      </c>
      <c r="K196" s="32" t="s">
        <v>23</v>
      </c>
      <c r="L196" s="116">
        <v>0.2951388888888889</v>
      </c>
      <c r="M196" s="14">
        <v>0</v>
      </c>
      <c r="N196" s="102" t="s">
        <v>317</v>
      </c>
      <c r="O196" s="59">
        <v>40174</v>
      </c>
      <c r="P196" s="45"/>
      <c r="Q196" s="45"/>
      <c r="R196" s="45"/>
      <c r="S196" s="85"/>
      <c r="T196" s="18"/>
      <c r="U196" s="103"/>
    </row>
    <row r="197" spans="1:21" x14ac:dyDescent="0.2">
      <c r="A197" s="233">
        <v>39931</v>
      </c>
      <c r="B197" s="33" t="s">
        <v>29</v>
      </c>
      <c r="C197" s="33" t="s">
        <v>15</v>
      </c>
      <c r="D197" s="33" t="s">
        <v>24</v>
      </c>
      <c r="E197" s="116">
        <v>0.38194444444444442</v>
      </c>
      <c r="F197" s="14">
        <v>0</v>
      </c>
      <c r="G197" s="102" t="s">
        <v>284</v>
      </c>
      <c r="H197" s="233">
        <v>40053</v>
      </c>
      <c r="I197" s="32" t="s">
        <v>17</v>
      </c>
      <c r="J197" s="32" t="s">
        <v>15</v>
      </c>
      <c r="K197" s="32" t="s">
        <v>23</v>
      </c>
      <c r="L197" s="116">
        <v>0.2951388888888889</v>
      </c>
      <c r="M197" s="14">
        <v>0</v>
      </c>
      <c r="N197" s="102" t="s">
        <v>317</v>
      </c>
      <c r="O197" s="59">
        <v>40175</v>
      </c>
      <c r="P197" s="45"/>
      <c r="Q197" s="45"/>
      <c r="R197" s="45"/>
      <c r="S197" s="85"/>
      <c r="T197" s="18"/>
      <c r="U197" s="103"/>
    </row>
    <row r="198" spans="1:21" x14ac:dyDescent="0.2">
      <c r="A198" s="233">
        <v>39932</v>
      </c>
      <c r="B198" s="33" t="s">
        <v>29</v>
      </c>
      <c r="C198" s="33" t="s">
        <v>15</v>
      </c>
      <c r="D198" s="33" t="s">
        <v>0</v>
      </c>
      <c r="E198" s="116">
        <v>0.34027777777777773</v>
      </c>
      <c r="F198" s="14">
        <v>0</v>
      </c>
      <c r="G198" s="102" t="s">
        <v>284</v>
      </c>
      <c r="H198" s="233">
        <v>40054</v>
      </c>
      <c r="I198" s="32" t="s">
        <v>17</v>
      </c>
      <c r="J198" s="32" t="s">
        <v>15</v>
      </c>
      <c r="K198" s="32" t="s">
        <v>39</v>
      </c>
      <c r="L198" s="116">
        <v>0.33333333333333331</v>
      </c>
      <c r="M198" s="14">
        <v>0</v>
      </c>
      <c r="N198" s="102" t="s">
        <v>317</v>
      </c>
      <c r="O198" s="84" t="s">
        <v>232</v>
      </c>
      <c r="P198" s="97"/>
      <c r="Q198" s="98"/>
      <c r="R198" s="98"/>
      <c r="S198" s="99">
        <f>SUM(S191:S197)</f>
        <v>1.1875000000000002</v>
      </c>
      <c r="T198" s="100"/>
      <c r="U198" s="108"/>
    </row>
    <row r="199" spans="1:21" x14ac:dyDescent="0.2">
      <c r="A199" s="7"/>
      <c r="B199" s="8"/>
      <c r="C199" s="8"/>
      <c r="D199" s="8"/>
      <c r="E199" s="85"/>
      <c r="F199" s="43"/>
      <c r="G199" s="102"/>
      <c r="H199" s="233">
        <v>40055</v>
      </c>
      <c r="I199" s="45"/>
      <c r="J199" s="45"/>
      <c r="K199" s="45"/>
      <c r="L199" s="85"/>
      <c r="M199" s="18"/>
      <c r="N199" s="103"/>
      <c r="O199" s="59">
        <v>40176</v>
      </c>
      <c r="P199" s="78"/>
      <c r="Q199" s="78"/>
      <c r="R199" s="78"/>
      <c r="S199" s="118">
        <v>0.29166666666666669</v>
      </c>
      <c r="T199" s="74"/>
      <c r="U199" s="64" t="s">
        <v>208</v>
      </c>
    </row>
    <row r="200" spans="1:21" x14ac:dyDescent="0.2">
      <c r="A200" s="7"/>
      <c r="B200" s="8"/>
      <c r="C200" s="8"/>
      <c r="D200" s="8"/>
      <c r="E200" s="85"/>
      <c r="F200" s="43"/>
      <c r="G200" s="102"/>
      <c r="H200" s="7"/>
      <c r="I200" s="8"/>
      <c r="J200" s="8"/>
      <c r="K200" s="8"/>
      <c r="L200" s="85"/>
      <c r="M200" s="43"/>
      <c r="N200" s="102"/>
      <c r="O200" s="59">
        <v>40177</v>
      </c>
      <c r="P200" s="78"/>
      <c r="Q200" s="78"/>
      <c r="R200" s="78"/>
      <c r="S200" s="118">
        <v>0.29166666666666669</v>
      </c>
      <c r="T200" s="74"/>
      <c r="U200" s="64" t="s">
        <v>208</v>
      </c>
    </row>
    <row r="201" spans="1:21" x14ac:dyDescent="0.2">
      <c r="A201" s="7"/>
      <c r="B201" s="8"/>
      <c r="C201" s="8"/>
      <c r="D201" s="8"/>
      <c r="E201" s="85"/>
      <c r="F201" s="43"/>
      <c r="G201" s="102"/>
      <c r="H201" s="7"/>
      <c r="I201" s="8"/>
      <c r="J201" s="8"/>
      <c r="K201" s="8"/>
      <c r="L201" s="85"/>
      <c r="M201" s="43"/>
      <c r="N201" s="102"/>
      <c r="O201" s="7"/>
      <c r="P201" s="8"/>
      <c r="Q201" s="8"/>
      <c r="R201" s="8"/>
      <c r="S201" s="85"/>
      <c r="T201" s="43"/>
      <c r="U201" s="102"/>
    </row>
    <row r="202" spans="1:21" x14ac:dyDescent="0.2">
      <c r="A202" s="7"/>
      <c r="B202" s="8"/>
      <c r="C202" s="8"/>
      <c r="D202" s="8"/>
      <c r="E202" s="85"/>
      <c r="F202" s="43"/>
      <c r="G202" s="102"/>
      <c r="H202" s="7"/>
      <c r="I202" s="8"/>
      <c r="J202" s="8"/>
      <c r="K202" s="8"/>
      <c r="L202" s="85"/>
      <c r="M202" s="43"/>
      <c r="N202" s="102"/>
      <c r="O202" s="7"/>
      <c r="P202" s="8"/>
      <c r="Q202" s="8"/>
      <c r="R202" s="8"/>
      <c r="S202" s="85"/>
      <c r="T202" s="43"/>
      <c r="U202" s="102"/>
    </row>
    <row r="203" spans="1:21" x14ac:dyDescent="0.2">
      <c r="A203" s="7"/>
      <c r="B203" s="8"/>
      <c r="C203" s="8"/>
      <c r="D203" s="8"/>
      <c r="E203" s="85"/>
      <c r="F203" s="43"/>
      <c r="G203" s="102"/>
      <c r="H203" s="7"/>
      <c r="I203" s="8"/>
      <c r="J203" s="8"/>
      <c r="K203" s="8"/>
      <c r="L203" s="85"/>
      <c r="M203" s="43"/>
      <c r="N203" s="102"/>
      <c r="O203" s="7"/>
      <c r="P203" s="8"/>
      <c r="Q203" s="8"/>
      <c r="R203" s="8"/>
      <c r="S203" s="85"/>
      <c r="T203" s="43"/>
      <c r="U203" s="102"/>
    </row>
    <row r="204" spans="1:21" x14ac:dyDescent="0.2">
      <c r="A204" s="7"/>
      <c r="B204" s="8"/>
      <c r="C204" s="8"/>
      <c r="D204" s="8"/>
      <c r="E204" s="85"/>
      <c r="F204" s="43"/>
      <c r="G204" s="102"/>
      <c r="H204" s="7"/>
      <c r="I204" s="8"/>
      <c r="J204" s="8"/>
      <c r="K204" s="8"/>
      <c r="L204" s="85"/>
      <c r="M204" s="43"/>
      <c r="N204" s="102"/>
      <c r="O204" s="7"/>
      <c r="P204" s="8"/>
      <c r="Q204" s="8"/>
      <c r="R204" s="8"/>
      <c r="S204" s="85"/>
      <c r="T204" s="43"/>
      <c r="U204" s="102"/>
    </row>
    <row r="205" spans="1:21" x14ac:dyDescent="0.2">
      <c r="A205" s="7"/>
      <c r="B205" s="8"/>
      <c r="C205" s="8"/>
      <c r="D205" s="8"/>
      <c r="E205" s="85"/>
      <c r="F205" s="43"/>
      <c r="G205" s="102"/>
      <c r="H205" s="7"/>
      <c r="I205" s="8"/>
      <c r="J205" s="8"/>
      <c r="K205" s="8"/>
      <c r="L205" s="85"/>
      <c r="M205" s="43"/>
      <c r="N205" s="102"/>
      <c r="O205" s="7"/>
      <c r="P205" s="8"/>
      <c r="Q205" s="8"/>
      <c r="R205" s="8"/>
      <c r="S205" s="85"/>
      <c r="T205" s="43"/>
      <c r="U205" s="102"/>
    </row>
    <row r="206" spans="1:21" x14ac:dyDescent="0.2">
      <c r="A206" s="7"/>
      <c r="B206" s="8"/>
      <c r="C206" s="8"/>
      <c r="D206" s="8"/>
      <c r="E206" s="85"/>
      <c r="F206" s="43"/>
      <c r="G206" s="102"/>
      <c r="H206" s="7"/>
      <c r="I206" s="8"/>
      <c r="J206" s="8"/>
      <c r="K206" s="8"/>
      <c r="L206" s="85"/>
      <c r="M206" s="43"/>
      <c r="N206" s="102"/>
      <c r="O206" s="7"/>
      <c r="P206" s="8"/>
      <c r="Q206" s="8"/>
      <c r="R206" s="8"/>
      <c r="S206" s="85"/>
      <c r="T206" s="43"/>
      <c r="U206" s="102"/>
    </row>
    <row r="207" spans="1:21" x14ac:dyDescent="0.2">
      <c r="A207" s="7"/>
      <c r="B207" s="8"/>
      <c r="C207" s="8"/>
      <c r="D207" s="8"/>
      <c r="E207" s="85"/>
      <c r="F207" s="43"/>
      <c r="G207" s="102"/>
      <c r="H207" s="7"/>
      <c r="I207" s="8"/>
      <c r="J207" s="8"/>
      <c r="K207" s="8"/>
      <c r="L207" s="85"/>
      <c r="M207" s="43"/>
      <c r="N207" s="102"/>
      <c r="O207" s="7"/>
      <c r="P207" s="8"/>
      <c r="Q207" s="8"/>
      <c r="R207" s="8"/>
      <c r="S207" s="85"/>
      <c r="T207" s="43"/>
      <c r="U207" s="102"/>
    </row>
    <row r="208" spans="1:21" x14ac:dyDescent="0.2">
      <c r="A208" s="7"/>
      <c r="B208" s="8"/>
      <c r="C208" s="8"/>
      <c r="D208" s="8"/>
      <c r="E208" s="85"/>
      <c r="F208" s="43"/>
      <c r="G208" s="102"/>
      <c r="H208" s="7"/>
      <c r="I208" s="8"/>
      <c r="J208" s="8"/>
      <c r="K208" s="8"/>
      <c r="L208" s="85"/>
      <c r="M208" s="43"/>
      <c r="N208" s="102"/>
      <c r="O208" s="7"/>
      <c r="P208" s="8"/>
      <c r="Q208" s="8"/>
      <c r="R208" s="8"/>
      <c r="S208" s="85"/>
      <c r="T208" s="43"/>
      <c r="U208" s="102"/>
    </row>
    <row r="209" spans="1:21" x14ac:dyDescent="0.2">
      <c r="A209" s="7"/>
      <c r="B209" s="8"/>
      <c r="C209" s="8"/>
      <c r="D209" s="8"/>
      <c r="E209" s="85"/>
      <c r="F209" s="43"/>
      <c r="G209" s="102"/>
      <c r="H209" s="7"/>
      <c r="I209" s="8"/>
      <c r="J209" s="8"/>
      <c r="K209" s="8"/>
      <c r="L209" s="85"/>
      <c r="M209" s="43"/>
      <c r="N209" s="102"/>
      <c r="O209" s="7"/>
      <c r="P209" s="8"/>
      <c r="Q209" s="8"/>
      <c r="R209" s="8"/>
      <c r="S209" s="85"/>
      <c r="T209" s="43"/>
      <c r="U209" s="102"/>
    </row>
    <row r="210" spans="1:21" x14ac:dyDescent="0.2">
      <c r="A210" s="7"/>
      <c r="B210" s="8"/>
      <c r="C210" s="8"/>
      <c r="D210" s="8"/>
      <c r="E210" s="85"/>
      <c r="F210" s="43"/>
      <c r="G210" s="102"/>
      <c r="H210" s="7"/>
      <c r="I210" s="8"/>
      <c r="J210" s="8"/>
      <c r="K210" s="8"/>
      <c r="L210" s="85"/>
      <c r="M210" s="43"/>
      <c r="N210" s="102"/>
      <c r="O210" s="7"/>
      <c r="P210" s="8"/>
      <c r="Q210" s="8"/>
      <c r="R210" s="8"/>
      <c r="S210" s="85"/>
      <c r="T210" s="43"/>
      <c r="U210" s="102"/>
    </row>
    <row r="211" spans="1:21" x14ac:dyDescent="0.2">
      <c r="A211" s="7"/>
      <c r="B211" s="8"/>
      <c r="C211" s="8"/>
      <c r="D211" s="8"/>
      <c r="E211" s="85"/>
      <c r="F211" s="43"/>
      <c r="G211" s="102"/>
      <c r="H211" s="7"/>
      <c r="I211" s="8"/>
      <c r="J211" s="8"/>
      <c r="K211" s="8"/>
      <c r="L211" s="85"/>
      <c r="M211" s="43"/>
      <c r="N211" s="102"/>
      <c r="O211" s="7"/>
      <c r="P211" s="8"/>
      <c r="Q211" s="8"/>
      <c r="R211" s="8"/>
      <c r="S211" s="85"/>
      <c r="T211" s="43"/>
      <c r="U211" s="102"/>
    </row>
    <row r="212" spans="1:21" x14ac:dyDescent="0.2">
      <c r="A212" s="7"/>
      <c r="B212" s="8"/>
      <c r="C212" s="8"/>
      <c r="D212" s="8"/>
      <c r="E212" s="85"/>
      <c r="F212" s="43"/>
      <c r="G212" s="102"/>
      <c r="H212" s="7"/>
      <c r="I212" s="8"/>
      <c r="J212" s="8"/>
      <c r="K212" s="8"/>
      <c r="L212" s="85"/>
      <c r="M212" s="43"/>
      <c r="N212" s="102"/>
      <c r="O212" s="7"/>
      <c r="P212" s="8"/>
      <c r="Q212" s="8"/>
      <c r="R212" s="8"/>
      <c r="S212" s="85"/>
      <c r="T212" s="43"/>
      <c r="U212" s="102"/>
    </row>
    <row r="213" spans="1:21" x14ac:dyDescent="0.2">
      <c r="A213" s="7"/>
      <c r="B213" s="8"/>
      <c r="C213" s="8"/>
      <c r="D213" s="8"/>
      <c r="E213" s="85"/>
      <c r="F213" s="43"/>
      <c r="G213" s="102"/>
      <c r="H213" s="7"/>
      <c r="I213" s="8"/>
      <c r="J213" s="8"/>
      <c r="K213" s="8"/>
      <c r="L213" s="85"/>
      <c r="M213" s="43"/>
      <c r="N213" s="102"/>
      <c r="O213" s="7"/>
      <c r="P213" s="8"/>
      <c r="Q213" s="8"/>
      <c r="R213" s="8"/>
      <c r="S213" s="85"/>
      <c r="T213" s="43"/>
      <c r="U213" s="102"/>
    </row>
    <row r="214" spans="1:21" x14ac:dyDescent="0.2">
      <c r="A214" s="7"/>
      <c r="B214" s="8"/>
      <c r="C214" s="8"/>
      <c r="D214" s="8"/>
      <c r="E214" s="85"/>
      <c r="F214" s="43"/>
      <c r="G214" s="102"/>
      <c r="H214" s="7"/>
      <c r="I214" s="8"/>
      <c r="J214" s="8"/>
      <c r="K214" s="8"/>
      <c r="L214" s="85"/>
      <c r="M214" s="43"/>
      <c r="N214" s="102"/>
      <c r="O214" s="7"/>
      <c r="P214" s="8"/>
      <c r="Q214" s="8"/>
      <c r="R214" s="8"/>
      <c r="S214" s="85"/>
      <c r="T214" s="43"/>
      <c r="U214" s="102"/>
    </row>
    <row r="215" spans="1:21" x14ac:dyDescent="0.2">
      <c r="A215" s="7"/>
      <c r="B215" s="8"/>
      <c r="C215" s="8"/>
      <c r="D215" s="8"/>
      <c r="E215" s="85"/>
      <c r="F215" s="43"/>
      <c r="G215" s="102"/>
      <c r="H215" s="7"/>
      <c r="I215" s="8"/>
      <c r="J215" s="8"/>
      <c r="K215" s="8"/>
      <c r="L215" s="85"/>
      <c r="M215" s="43"/>
      <c r="N215" s="102"/>
      <c r="O215" s="7"/>
      <c r="P215" s="8"/>
      <c r="Q215" s="8"/>
      <c r="R215" s="8"/>
      <c r="S215" s="85"/>
      <c r="T215" s="43"/>
      <c r="U215" s="102"/>
    </row>
    <row r="216" spans="1:21" x14ac:dyDescent="0.2">
      <c r="A216" s="7"/>
      <c r="B216" s="8"/>
      <c r="C216" s="8"/>
      <c r="D216" s="8"/>
      <c r="E216" s="85"/>
      <c r="F216" s="43"/>
      <c r="G216" s="102"/>
      <c r="H216" s="7"/>
      <c r="I216" s="8"/>
      <c r="J216" s="8"/>
      <c r="K216" s="8"/>
      <c r="L216" s="85"/>
      <c r="M216" s="43"/>
      <c r="N216" s="102"/>
      <c r="O216" s="7"/>
      <c r="P216" s="8"/>
      <c r="Q216" s="8"/>
      <c r="R216" s="8"/>
      <c r="S216" s="85"/>
      <c r="T216" s="43"/>
      <c r="U216" s="102"/>
    </row>
  </sheetData>
  <phoneticPr fontId="1" type="noConversion"/>
  <hyperlinks>
    <hyperlink ref="D1" r:id="rId1" xr:uid="{00000000-0004-0000-0200-000000000000}"/>
  </hyperlinks>
  <pageMargins left="0.78740157499999996" right="0.78740157499999996" top="0.984251969" bottom="0.984251969" header="0.4921259845" footer="0.4921259845"/>
  <pageSetup paperSize="9" orientation="portrait" horizontalDpi="4294967293" verticalDpi="4294967293" r:id="rId2"/>
  <headerFooter alignWithMargins="0"/>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dimension ref="A1:U216"/>
  <sheetViews>
    <sheetView topLeftCell="A163" workbookViewId="0">
      <selection activeCell="O201" sqref="O201"/>
    </sheetView>
  </sheetViews>
  <sheetFormatPr baseColWidth="10" defaultRowHeight="12.75" x14ac:dyDescent="0.2"/>
  <cols>
    <col min="1" max="1" width="17.7109375" customWidth="1"/>
    <col min="2" max="2" width="10" customWidth="1"/>
    <col min="3" max="3" width="6.5703125" customWidth="1"/>
    <col min="4" max="4" width="8.42578125" customWidth="1"/>
    <col min="5" max="5" width="9.140625" customWidth="1"/>
    <col min="6" max="6" width="11.28515625" customWidth="1"/>
    <col min="7" max="7" width="22.7109375" customWidth="1"/>
    <col min="8" max="8" width="17.7109375" customWidth="1"/>
    <col min="9" max="9" width="10" customWidth="1"/>
    <col min="10" max="10" width="6.5703125" customWidth="1"/>
    <col min="11" max="11" width="8.42578125" customWidth="1"/>
    <col min="12" max="12" width="9.140625" customWidth="1"/>
    <col min="13" max="13" width="11.28515625" customWidth="1"/>
    <col min="14" max="14" width="22.7109375" customWidth="1"/>
    <col min="15" max="15" width="17.7109375" customWidth="1"/>
    <col min="16" max="16" width="10" customWidth="1"/>
    <col min="17" max="17" width="6.5703125" customWidth="1"/>
    <col min="18" max="18" width="8.42578125" customWidth="1"/>
    <col min="19" max="19" width="9.140625" customWidth="1"/>
    <col min="20" max="20" width="11.28515625" customWidth="1"/>
    <col min="21" max="21" width="22.7109375" customWidth="1"/>
  </cols>
  <sheetData>
    <row r="1" spans="1:21" ht="13.5" thickBot="1" x14ac:dyDescent="0.25">
      <c r="A1" s="17" t="s">
        <v>46</v>
      </c>
      <c r="B1" s="15" t="s">
        <v>47</v>
      </c>
      <c r="C1" s="15"/>
      <c r="D1" s="41" t="s">
        <v>108</v>
      </c>
      <c r="E1" s="41"/>
      <c r="F1" s="53" t="s">
        <v>113</v>
      </c>
      <c r="G1" s="16" t="s">
        <v>70</v>
      </c>
      <c r="H1" s="17" t="s">
        <v>447</v>
      </c>
      <c r="I1" s="15" t="s">
        <v>446</v>
      </c>
      <c r="J1" s="15"/>
      <c r="K1" s="15"/>
      <c r="L1" s="15"/>
      <c r="M1" s="53" t="s">
        <v>117</v>
      </c>
      <c r="N1" s="16" t="s">
        <v>70</v>
      </c>
      <c r="O1" s="17" t="s">
        <v>46</v>
      </c>
      <c r="P1" s="15" t="s">
        <v>47</v>
      </c>
      <c r="Q1" s="15"/>
      <c r="R1" s="15"/>
      <c r="S1" s="15"/>
      <c r="T1" s="53" t="s">
        <v>121</v>
      </c>
      <c r="U1" s="16" t="s">
        <v>70</v>
      </c>
    </row>
    <row r="2" spans="1:21" x14ac:dyDescent="0.2">
      <c r="A2" s="3" t="s">
        <v>18</v>
      </c>
      <c r="B2" s="4" t="s">
        <v>19</v>
      </c>
      <c r="C2" s="4" t="s">
        <v>21</v>
      </c>
      <c r="D2" s="4" t="s">
        <v>20</v>
      </c>
      <c r="E2" s="5" t="s">
        <v>43</v>
      </c>
      <c r="F2" s="5" t="s">
        <v>22</v>
      </c>
      <c r="G2" s="6" t="s">
        <v>30</v>
      </c>
      <c r="H2" s="3" t="s">
        <v>18</v>
      </c>
      <c r="I2" s="4" t="s">
        <v>19</v>
      </c>
      <c r="J2" s="4" t="s">
        <v>21</v>
      </c>
      <c r="K2" s="4" t="s">
        <v>20</v>
      </c>
      <c r="L2" s="5" t="s">
        <v>43</v>
      </c>
      <c r="M2" s="5" t="s">
        <v>22</v>
      </c>
      <c r="N2" s="6" t="s">
        <v>30</v>
      </c>
      <c r="O2" s="3" t="s">
        <v>18</v>
      </c>
      <c r="P2" s="4" t="s">
        <v>19</v>
      </c>
      <c r="Q2" s="4" t="s">
        <v>21</v>
      </c>
      <c r="R2" s="4" t="s">
        <v>20</v>
      </c>
      <c r="S2" s="5" t="s">
        <v>43</v>
      </c>
      <c r="T2" s="5" t="s">
        <v>22</v>
      </c>
      <c r="U2" s="6" t="s">
        <v>30</v>
      </c>
    </row>
    <row r="3" spans="1:21" x14ac:dyDescent="0.2">
      <c r="A3" s="7">
        <v>40178</v>
      </c>
      <c r="B3" s="75"/>
      <c r="C3" s="75"/>
      <c r="D3" s="75"/>
      <c r="E3" s="138">
        <v>0.34027777777777773</v>
      </c>
      <c r="F3" s="76"/>
      <c r="G3" s="68" t="s">
        <v>50</v>
      </c>
      <c r="H3" s="7">
        <v>40298</v>
      </c>
      <c r="I3" s="75"/>
      <c r="J3" s="75"/>
      <c r="K3" s="75"/>
      <c r="L3" s="138">
        <v>0.34027777777777773</v>
      </c>
      <c r="M3" s="76"/>
      <c r="N3" s="68" t="s">
        <v>50</v>
      </c>
      <c r="O3" s="7">
        <v>40421</v>
      </c>
      <c r="P3" s="32" t="s">
        <v>17</v>
      </c>
      <c r="Q3" s="32" t="s">
        <v>15</v>
      </c>
      <c r="R3" s="32" t="s">
        <v>23</v>
      </c>
      <c r="S3" s="116">
        <v>0.2951388888888889</v>
      </c>
      <c r="T3" s="14">
        <v>0</v>
      </c>
      <c r="U3" s="1" t="s">
        <v>429</v>
      </c>
    </row>
    <row r="4" spans="1:21" x14ac:dyDescent="0.2">
      <c r="A4" s="7">
        <v>40179</v>
      </c>
      <c r="B4" s="33" t="s">
        <v>29</v>
      </c>
      <c r="C4" s="33" t="s">
        <v>15</v>
      </c>
      <c r="D4" s="33" t="s">
        <v>0</v>
      </c>
      <c r="E4" s="116">
        <v>0.34027777777777773</v>
      </c>
      <c r="F4" s="14">
        <v>0</v>
      </c>
      <c r="G4" s="1" t="s">
        <v>167</v>
      </c>
      <c r="H4" s="7">
        <v>40299</v>
      </c>
      <c r="I4" s="74"/>
      <c r="J4" s="150"/>
      <c r="K4" s="150"/>
      <c r="L4" s="151"/>
      <c r="M4" s="150"/>
      <c r="N4" s="64" t="s">
        <v>360</v>
      </c>
      <c r="O4" s="7">
        <v>40422</v>
      </c>
      <c r="P4" s="32" t="s">
        <v>17</v>
      </c>
      <c r="Q4" s="32" t="s">
        <v>15</v>
      </c>
      <c r="R4" s="32" t="s">
        <v>23</v>
      </c>
      <c r="S4" s="116">
        <v>0.2951388888888889</v>
      </c>
      <c r="T4" s="14">
        <v>0</v>
      </c>
      <c r="U4" s="1" t="s">
        <v>430</v>
      </c>
    </row>
    <row r="5" spans="1:21" x14ac:dyDescent="0.2">
      <c r="A5" s="7">
        <v>40180</v>
      </c>
      <c r="B5" s="45"/>
      <c r="C5" s="45"/>
      <c r="D5" s="45"/>
      <c r="E5" s="85"/>
      <c r="F5" s="18"/>
      <c r="G5" s="103"/>
      <c r="H5" s="7">
        <v>40300</v>
      </c>
      <c r="I5" s="45"/>
      <c r="J5" s="45"/>
      <c r="K5" s="45"/>
      <c r="L5" s="85"/>
      <c r="M5" s="18"/>
      <c r="N5" s="103"/>
      <c r="O5" s="59">
        <v>40423</v>
      </c>
      <c r="P5" s="32" t="s">
        <v>17</v>
      </c>
      <c r="Q5" s="32" t="s">
        <v>15</v>
      </c>
      <c r="R5" s="32" t="s">
        <v>23</v>
      </c>
      <c r="S5" s="116">
        <v>0.2951388888888889</v>
      </c>
      <c r="T5" s="14">
        <v>0</v>
      </c>
      <c r="U5" s="1" t="s">
        <v>430</v>
      </c>
    </row>
    <row r="6" spans="1:21" x14ac:dyDescent="0.2">
      <c r="A6" s="7">
        <v>40181</v>
      </c>
      <c r="B6" s="45"/>
      <c r="C6" s="45"/>
      <c r="D6" s="45"/>
      <c r="E6" s="85"/>
      <c r="F6" s="18"/>
      <c r="G6" s="103"/>
      <c r="H6" s="7">
        <v>40301</v>
      </c>
      <c r="I6" s="45"/>
      <c r="J6" s="45"/>
      <c r="K6" s="45"/>
      <c r="L6" s="85"/>
      <c r="M6" s="18"/>
      <c r="N6" s="103"/>
      <c r="O6" s="7">
        <v>40424</v>
      </c>
      <c r="P6" s="32" t="s">
        <v>17</v>
      </c>
      <c r="Q6" s="32" t="s">
        <v>15</v>
      </c>
      <c r="R6" s="32" t="s">
        <v>23</v>
      </c>
      <c r="S6" s="116">
        <v>0.2951388888888889</v>
      </c>
      <c r="T6" s="14">
        <v>0</v>
      </c>
      <c r="U6" s="1" t="s">
        <v>430</v>
      </c>
    </row>
    <row r="7" spans="1:21" x14ac:dyDescent="0.2">
      <c r="A7" s="7">
        <v>40182</v>
      </c>
      <c r="B7" s="45"/>
      <c r="C7" s="45"/>
      <c r="D7" s="45"/>
      <c r="E7" s="85"/>
      <c r="F7" s="18"/>
      <c r="G7" s="103"/>
      <c r="H7" s="84" t="s">
        <v>232</v>
      </c>
      <c r="I7" s="97"/>
      <c r="J7" s="98"/>
      <c r="K7" s="98"/>
      <c r="L7" s="99">
        <v>1.5138888888888891</v>
      </c>
      <c r="M7" s="100"/>
      <c r="N7" s="108"/>
      <c r="O7" s="59">
        <v>40425</v>
      </c>
      <c r="P7" s="32" t="s">
        <v>17</v>
      </c>
      <c r="Q7" s="32" t="s">
        <v>15</v>
      </c>
      <c r="R7" s="32" t="s">
        <v>39</v>
      </c>
      <c r="S7" s="116">
        <v>0.33333333333333331</v>
      </c>
      <c r="T7" s="14">
        <v>0</v>
      </c>
      <c r="U7" s="1" t="s">
        <v>430</v>
      </c>
    </row>
    <row r="8" spans="1:21" x14ac:dyDescent="0.2">
      <c r="A8" s="84" t="s">
        <v>232</v>
      </c>
      <c r="B8" s="97"/>
      <c r="C8" s="98"/>
      <c r="D8" s="98"/>
      <c r="E8" s="99">
        <f>SUM(E1:E7)</f>
        <v>0.68055555555555547</v>
      </c>
      <c r="F8" s="100"/>
      <c r="G8" s="108"/>
      <c r="H8" s="7">
        <v>40302</v>
      </c>
      <c r="I8" s="33" t="s">
        <v>29</v>
      </c>
      <c r="J8" s="33" t="s">
        <v>15</v>
      </c>
      <c r="K8" s="33" t="s">
        <v>24</v>
      </c>
      <c r="L8" s="116">
        <v>0.38194444444444442</v>
      </c>
      <c r="M8" s="14">
        <v>0</v>
      </c>
      <c r="N8" s="1" t="s">
        <v>396</v>
      </c>
      <c r="O8" s="59">
        <v>40426</v>
      </c>
      <c r="P8" s="45"/>
      <c r="Q8" s="45"/>
      <c r="R8" s="45"/>
      <c r="S8" s="85"/>
      <c r="T8" s="18"/>
      <c r="U8" s="103"/>
    </row>
    <row r="9" spans="1:21" x14ac:dyDescent="0.2">
      <c r="A9" s="7">
        <v>40183</v>
      </c>
      <c r="B9" s="32" t="s">
        <v>17</v>
      </c>
      <c r="C9" s="32" t="s">
        <v>15</v>
      </c>
      <c r="D9" s="32" t="s">
        <v>23</v>
      </c>
      <c r="E9" s="116">
        <v>0.2951388888888889</v>
      </c>
      <c r="F9" s="14">
        <v>0</v>
      </c>
      <c r="G9" s="1" t="s">
        <v>359</v>
      </c>
      <c r="H9" s="7">
        <v>40303</v>
      </c>
      <c r="I9" s="33" t="s">
        <v>29</v>
      </c>
      <c r="J9" s="33" t="s">
        <v>15</v>
      </c>
      <c r="K9" s="33" t="s">
        <v>0</v>
      </c>
      <c r="L9" s="116">
        <v>0.34027777777777773</v>
      </c>
      <c r="M9" s="14">
        <v>0</v>
      </c>
      <c r="N9" s="1" t="s">
        <v>397</v>
      </c>
      <c r="O9" s="59">
        <v>40427</v>
      </c>
      <c r="P9" s="45"/>
      <c r="Q9" s="45"/>
      <c r="R9" s="45"/>
      <c r="S9" s="85"/>
      <c r="T9" s="18"/>
      <c r="U9" s="103"/>
    </row>
    <row r="10" spans="1:21" x14ac:dyDescent="0.2">
      <c r="A10" s="7">
        <v>40184</v>
      </c>
      <c r="B10" s="32" t="s">
        <v>17</v>
      </c>
      <c r="C10" s="32" t="s">
        <v>15</v>
      </c>
      <c r="D10" s="32" t="s">
        <v>23</v>
      </c>
      <c r="E10" s="116">
        <v>0.2951388888888889</v>
      </c>
      <c r="F10" s="14">
        <v>0</v>
      </c>
      <c r="G10" s="1" t="s">
        <v>167</v>
      </c>
      <c r="H10" s="7">
        <v>40304</v>
      </c>
      <c r="I10" s="33" t="s">
        <v>29</v>
      </c>
      <c r="J10" s="33" t="s">
        <v>15</v>
      </c>
      <c r="K10" s="33" t="s">
        <v>0</v>
      </c>
      <c r="L10" s="116">
        <v>0.34027777777777773</v>
      </c>
      <c r="M10" s="14">
        <v>0</v>
      </c>
      <c r="N10" s="1" t="s">
        <v>396</v>
      </c>
      <c r="O10" s="84" t="s">
        <v>232</v>
      </c>
      <c r="P10" s="97"/>
      <c r="Q10" s="98"/>
      <c r="R10" s="98"/>
      <c r="S10" s="99">
        <f>SUM(S3:S9)</f>
        <v>1.5138888888888888</v>
      </c>
      <c r="T10" s="100"/>
      <c r="U10" s="108"/>
    </row>
    <row r="11" spans="1:21" x14ac:dyDescent="0.2">
      <c r="A11" s="7">
        <v>40185</v>
      </c>
      <c r="B11" s="32" t="s">
        <v>17</v>
      </c>
      <c r="C11" s="32" t="s">
        <v>15</v>
      </c>
      <c r="D11" s="32" t="s">
        <v>23</v>
      </c>
      <c r="E11" s="116">
        <v>0.2951388888888889</v>
      </c>
      <c r="F11" s="14">
        <v>0</v>
      </c>
      <c r="G11" s="1" t="s">
        <v>167</v>
      </c>
      <c r="H11" s="7">
        <v>40305</v>
      </c>
      <c r="I11" s="75"/>
      <c r="J11" s="75"/>
      <c r="K11" s="75"/>
      <c r="L11" s="138">
        <v>0.34027777777777773</v>
      </c>
      <c r="M11" s="76"/>
      <c r="N11" s="68" t="s">
        <v>50</v>
      </c>
      <c r="O11" s="7">
        <v>40428</v>
      </c>
      <c r="P11" s="33" t="s">
        <v>29</v>
      </c>
      <c r="Q11" s="33" t="s">
        <v>15</v>
      </c>
      <c r="R11" s="33" t="s">
        <v>24</v>
      </c>
      <c r="S11" s="116">
        <v>0.38194444444444442</v>
      </c>
      <c r="T11" s="14">
        <v>0</v>
      </c>
      <c r="U11" s="1" t="s">
        <v>431</v>
      </c>
    </row>
    <row r="12" spans="1:21" x14ac:dyDescent="0.2">
      <c r="A12" s="7">
        <v>40186</v>
      </c>
      <c r="B12" s="32" t="s">
        <v>17</v>
      </c>
      <c r="C12" s="32" t="s">
        <v>15</v>
      </c>
      <c r="D12" s="32" t="s">
        <v>23</v>
      </c>
      <c r="E12" s="116">
        <v>0.2951388888888889</v>
      </c>
      <c r="F12" s="14">
        <v>0</v>
      </c>
      <c r="G12" s="1" t="s">
        <v>167</v>
      </c>
      <c r="H12" s="7">
        <v>40306</v>
      </c>
      <c r="I12" s="45"/>
      <c r="J12" s="45"/>
      <c r="K12" s="45"/>
      <c r="L12" s="85"/>
      <c r="M12" s="18"/>
      <c r="N12" s="103"/>
      <c r="O12" s="7">
        <v>40429</v>
      </c>
      <c r="P12" s="33" t="s">
        <v>29</v>
      </c>
      <c r="Q12" s="33" t="s">
        <v>15</v>
      </c>
      <c r="R12" s="33" t="s">
        <v>0</v>
      </c>
      <c r="S12" s="116">
        <v>0.34027777777777773</v>
      </c>
      <c r="T12" s="14">
        <v>0</v>
      </c>
      <c r="U12" s="1" t="s">
        <v>432</v>
      </c>
    </row>
    <row r="13" spans="1:21" x14ac:dyDescent="0.2">
      <c r="A13" s="7">
        <v>40187</v>
      </c>
      <c r="B13" s="32" t="s">
        <v>17</v>
      </c>
      <c r="C13" s="32" t="s">
        <v>15</v>
      </c>
      <c r="D13" s="32" t="s">
        <v>39</v>
      </c>
      <c r="E13" s="116">
        <v>0.33333333333333331</v>
      </c>
      <c r="F13" s="14">
        <v>0</v>
      </c>
      <c r="G13" s="1" t="s">
        <v>167</v>
      </c>
      <c r="H13" s="7">
        <v>40307</v>
      </c>
      <c r="I13" s="45"/>
      <c r="J13" s="45"/>
      <c r="K13" s="45"/>
      <c r="L13" s="85"/>
      <c r="M13" s="18"/>
      <c r="N13" s="103"/>
      <c r="O13" s="59">
        <v>40430</v>
      </c>
      <c r="P13" s="33" t="s">
        <v>29</v>
      </c>
      <c r="Q13" s="33" t="s">
        <v>15</v>
      </c>
      <c r="R13" s="33" t="s">
        <v>0</v>
      </c>
      <c r="S13" s="116">
        <v>0.34027777777777773</v>
      </c>
      <c r="T13" s="14">
        <v>0</v>
      </c>
      <c r="U13" s="1" t="s">
        <v>432</v>
      </c>
    </row>
    <row r="14" spans="1:21" x14ac:dyDescent="0.2">
      <c r="A14" s="7">
        <v>40188</v>
      </c>
      <c r="B14" s="45"/>
      <c r="C14" s="45"/>
      <c r="D14" s="45"/>
      <c r="E14" s="85"/>
      <c r="F14" s="18"/>
      <c r="G14" s="103"/>
      <c r="H14" s="7">
        <v>40308</v>
      </c>
      <c r="I14" s="45"/>
      <c r="J14" s="45"/>
      <c r="K14" s="45"/>
      <c r="L14" s="85"/>
      <c r="M14" s="18"/>
      <c r="N14" s="103"/>
      <c r="O14" s="7">
        <v>40431</v>
      </c>
      <c r="P14" s="33" t="s">
        <v>29</v>
      </c>
      <c r="Q14" s="33" t="s">
        <v>15</v>
      </c>
      <c r="R14" s="33" t="s">
        <v>0</v>
      </c>
      <c r="S14" s="116">
        <v>0.34027777777777773</v>
      </c>
      <c r="T14" s="14">
        <v>0</v>
      </c>
      <c r="U14" s="1" t="s">
        <v>432</v>
      </c>
    </row>
    <row r="15" spans="1:21" x14ac:dyDescent="0.2">
      <c r="A15" s="59">
        <v>40189</v>
      </c>
      <c r="B15" s="45"/>
      <c r="C15" s="45"/>
      <c r="D15" s="45"/>
      <c r="E15" s="85"/>
      <c r="F15" s="18"/>
      <c r="G15" s="103"/>
      <c r="H15" s="84" t="s">
        <v>232</v>
      </c>
      <c r="I15" s="97"/>
      <c r="J15" s="98"/>
      <c r="K15" s="98"/>
      <c r="L15" s="99">
        <f>SUM(L8:L14)</f>
        <v>1.4027777777777775</v>
      </c>
      <c r="M15" s="100"/>
      <c r="N15" s="108"/>
      <c r="O15" s="59">
        <v>40432</v>
      </c>
      <c r="P15" s="45"/>
      <c r="Q15" s="45"/>
      <c r="R15" s="45"/>
      <c r="S15" s="85"/>
      <c r="T15" s="18"/>
      <c r="U15" s="103"/>
    </row>
    <row r="16" spans="1:21" x14ac:dyDescent="0.2">
      <c r="A16" s="84" t="s">
        <v>232</v>
      </c>
      <c r="B16" s="97"/>
      <c r="C16" s="98"/>
      <c r="D16" s="98"/>
      <c r="E16" s="99">
        <f>SUM(E9:E15)</f>
        <v>1.5138888888888888</v>
      </c>
      <c r="F16" s="100"/>
      <c r="G16" s="108"/>
      <c r="H16" s="7">
        <v>40309</v>
      </c>
      <c r="I16" s="32" t="s">
        <v>17</v>
      </c>
      <c r="J16" s="32" t="s">
        <v>15</v>
      </c>
      <c r="K16" s="32" t="s">
        <v>23</v>
      </c>
      <c r="L16" s="116">
        <v>0.2951388888888889</v>
      </c>
      <c r="M16" s="14">
        <v>0</v>
      </c>
      <c r="N16" s="1" t="s">
        <v>396</v>
      </c>
      <c r="O16" s="59">
        <v>40433</v>
      </c>
      <c r="P16" s="45"/>
      <c r="Q16" s="45"/>
      <c r="R16" s="45"/>
      <c r="S16" s="85"/>
      <c r="T16" s="18"/>
      <c r="U16" s="103"/>
    </row>
    <row r="17" spans="1:21" x14ac:dyDescent="0.2">
      <c r="A17" s="7">
        <v>40190</v>
      </c>
      <c r="B17" s="33" t="s">
        <v>29</v>
      </c>
      <c r="C17" s="33" t="s">
        <v>15</v>
      </c>
      <c r="D17" s="33" t="s">
        <v>24</v>
      </c>
      <c r="E17" s="116">
        <v>0.38194444444444442</v>
      </c>
      <c r="F17" s="14">
        <v>0</v>
      </c>
      <c r="G17" s="1" t="s">
        <v>167</v>
      </c>
      <c r="H17" s="7">
        <v>40310</v>
      </c>
      <c r="I17" s="32" t="s">
        <v>17</v>
      </c>
      <c r="J17" s="32" t="s">
        <v>15</v>
      </c>
      <c r="K17" s="32" t="s">
        <v>23</v>
      </c>
      <c r="L17" s="116">
        <v>0.2951388888888889</v>
      </c>
      <c r="M17" s="14">
        <v>0</v>
      </c>
      <c r="N17" s="1" t="s">
        <v>396</v>
      </c>
      <c r="O17" s="59">
        <v>40434</v>
      </c>
      <c r="P17" s="45"/>
      <c r="Q17" s="45"/>
      <c r="R17" s="45"/>
      <c r="S17" s="85"/>
      <c r="T17" s="18"/>
      <c r="U17" s="103"/>
    </row>
    <row r="18" spans="1:21" x14ac:dyDescent="0.2">
      <c r="A18" s="7">
        <v>40191</v>
      </c>
      <c r="B18" s="33" t="s">
        <v>29</v>
      </c>
      <c r="C18" s="33" t="s">
        <v>15</v>
      </c>
      <c r="D18" s="33" t="s">
        <v>0</v>
      </c>
      <c r="E18" s="116">
        <v>0.34027777777777773</v>
      </c>
      <c r="F18" s="14">
        <v>0</v>
      </c>
      <c r="G18" s="1" t="s">
        <v>167</v>
      </c>
      <c r="H18" s="7">
        <v>40311</v>
      </c>
      <c r="I18" s="32" t="s">
        <v>17</v>
      </c>
      <c r="J18" s="32" t="s">
        <v>15</v>
      </c>
      <c r="K18" s="32" t="s">
        <v>23</v>
      </c>
      <c r="L18" s="116">
        <v>0.2951388888888889</v>
      </c>
      <c r="M18" s="14">
        <v>0</v>
      </c>
      <c r="N18" s="1" t="s">
        <v>396</v>
      </c>
      <c r="O18" s="84" t="s">
        <v>232</v>
      </c>
      <c r="P18" s="97"/>
      <c r="Q18" s="98"/>
      <c r="R18" s="98"/>
      <c r="S18" s="99">
        <f>SUM(S11:S17)</f>
        <v>1.4027777777777775</v>
      </c>
      <c r="T18" s="100"/>
      <c r="U18" s="108"/>
    </row>
    <row r="19" spans="1:21" x14ac:dyDescent="0.2">
      <c r="A19" s="7">
        <v>40192</v>
      </c>
      <c r="B19" s="33" t="s">
        <v>29</v>
      </c>
      <c r="C19" s="33" t="s">
        <v>15</v>
      </c>
      <c r="D19" s="33" t="s">
        <v>0</v>
      </c>
      <c r="E19" s="116">
        <v>0.34027777777777773</v>
      </c>
      <c r="F19" s="14">
        <v>0</v>
      </c>
      <c r="G19" s="1" t="s">
        <v>167</v>
      </c>
      <c r="H19" s="7">
        <v>40312</v>
      </c>
      <c r="I19" s="32" t="s">
        <v>17</v>
      </c>
      <c r="J19" s="32" t="s">
        <v>15</v>
      </c>
      <c r="K19" s="32" t="s">
        <v>23</v>
      </c>
      <c r="L19" s="116">
        <v>0.2951388888888889</v>
      </c>
      <c r="M19" s="14">
        <v>0</v>
      </c>
      <c r="N19" s="1" t="s">
        <v>396</v>
      </c>
      <c r="O19" s="7">
        <v>40435</v>
      </c>
      <c r="P19" s="20"/>
      <c r="Q19" s="20"/>
      <c r="R19" s="20"/>
      <c r="S19" s="139">
        <v>0.2951388888888889</v>
      </c>
      <c r="T19" s="21"/>
      <c r="U19" s="19" t="s">
        <v>35</v>
      </c>
    </row>
    <row r="20" spans="1:21" x14ac:dyDescent="0.2">
      <c r="A20" s="7">
        <v>40193</v>
      </c>
      <c r="B20" s="20"/>
      <c r="C20" s="20"/>
      <c r="D20" s="20"/>
      <c r="E20" s="139">
        <v>0.34027777777777773</v>
      </c>
      <c r="F20" s="21"/>
      <c r="G20" s="19" t="s">
        <v>35</v>
      </c>
      <c r="H20" s="7">
        <v>40313</v>
      </c>
      <c r="I20" s="32" t="s">
        <v>17</v>
      </c>
      <c r="J20" s="32" t="s">
        <v>15</v>
      </c>
      <c r="K20" s="32" t="s">
        <v>39</v>
      </c>
      <c r="L20" s="116">
        <v>0.33333333333333331</v>
      </c>
      <c r="M20" s="14">
        <v>0</v>
      </c>
      <c r="N20" s="1" t="s">
        <v>398</v>
      </c>
      <c r="O20" s="59">
        <v>40436</v>
      </c>
      <c r="P20" s="32" t="s">
        <v>17</v>
      </c>
      <c r="Q20" s="32" t="s">
        <v>15</v>
      </c>
      <c r="R20" s="32" t="s">
        <v>23</v>
      </c>
      <c r="S20" s="116">
        <v>0.2951388888888889</v>
      </c>
      <c r="T20" s="14">
        <v>0</v>
      </c>
      <c r="U20" s="1" t="s">
        <v>433</v>
      </c>
    </row>
    <row r="21" spans="1:21" x14ac:dyDescent="0.2">
      <c r="A21" s="7">
        <v>40194</v>
      </c>
      <c r="B21" s="45"/>
      <c r="C21" s="45"/>
      <c r="D21" s="45"/>
      <c r="E21" s="85"/>
      <c r="F21" s="18"/>
      <c r="G21" s="103"/>
      <c r="H21" s="7">
        <v>40314</v>
      </c>
      <c r="I21" s="45"/>
      <c r="J21" s="45"/>
      <c r="K21" s="45"/>
      <c r="L21" s="85"/>
      <c r="M21" s="18"/>
      <c r="N21" s="103"/>
      <c r="O21" s="59">
        <v>40437</v>
      </c>
      <c r="P21" s="32" t="s">
        <v>17</v>
      </c>
      <c r="Q21" s="32" t="s">
        <v>15</v>
      </c>
      <c r="R21" s="32" t="s">
        <v>23</v>
      </c>
      <c r="S21" s="116">
        <v>0.2951388888888889</v>
      </c>
      <c r="T21" s="14">
        <v>0</v>
      </c>
      <c r="U21" s="1" t="s">
        <v>433</v>
      </c>
    </row>
    <row r="22" spans="1:21" x14ac:dyDescent="0.2">
      <c r="A22" s="7">
        <v>40195</v>
      </c>
      <c r="B22" s="45"/>
      <c r="C22" s="45"/>
      <c r="D22" s="45"/>
      <c r="E22" s="85"/>
      <c r="F22" s="18"/>
      <c r="G22" s="103"/>
      <c r="H22" s="7">
        <v>40315</v>
      </c>
      <c r="I22" s="45"/>
      <c r="J22" s="45"/>
      <c r="K22" s="45"/>
      <c r="L22" s="85"/>
      <c r="M22" s="18"/>
      <c r="N22" s="103"/>
      <c r="O22" s="7">
        <v>40438</v>
      </c>
      <c r="P22" s="32" t="s">
        <v>17</v>
      </c>
      <c r="Q22" s="32" t="s">
        <v>15</v>
      </c>
      <c r="R22" s="32" t="s">
        <v>23</v>
      </c>
      <c r="S22" s="116">
        <v>0.2951388888888889</v>
      </c>
      <c r="T22" s="14">
        <v>0</v>
      </c>
      <c r="U22" s="1" t="s">
        <v>433</v>
      </c>
    </row>
    <row r="23" spans="1:21" x14ac:dyDescent="0.2">
      <c r="A23" s="59">
        <v>40196</v>
      </c>
      <c r="B23" s="45"/>
      <c r="C23" s="45"/>
      <c r="D23" s="45"/>
      <c r="E23" s="85"/>
      <c r="F23" s="18"/>
      <c r="G23" s="103"/>
      <c r="H23" s="84" t="s">
        <v>232</v>
      </c>
      <c r="I23" s="97"/>
      <c r="J23" s="98"/>
      <c r="K23" s="98"/>
      <c r="L23" s="99">
        <f>SUM(L16:L22)</f>
        <v>1.5138888888888888</v>
      </c>
      <c r="M23" s="100"/>
      <c r="N23" s="108"/>
      <c r="O23" s="59">
        <v>40439</v>
      </c>
      <c r="P23" s="32" t="s">
        <v>17</v>
      </c>
      <c r="Q23" s="32" t="s">
        <v>15</v>
      </c>
      <c r="R23" s="32" t="s">
        <v>39</v>
      </c>
      <c r="S23" s="116">
        <v>0.33333333333333331</v>
      </c>
      <c r="T23" s="14">
        <v>0</v>
      </c>
      <c r="U23" s="1" t="s">
        <v>433</v>
      </c>
    </row>
    <row r="24" spans="1:21" x14ac:dyDescent="0.2">
      <c r="A24" s="84" t="s">
        <v>232</v>
      </c>
      <c r="B24" s="97"/>
      <c r="C24" s="98"/>
      <c r="D24" s="98"/>
      <c r="E24" s="99">
        <f>SUM(E17:E23)</f>
        <v>1.4027777777777775</v>
      </c>
      <c r="F24" s="100"/>
      <c r="G24" s="108"/>
      <c r="H24" s="7">
        <v>40316</v>
      </c>
      <c r="I24" s="33" t="s">
        <v>29</v>
      </c>
      <c r="J24" s="33" t="s">
        <v>15</v>
      </c>
      <c r="K24" s="33" t="s">
        <v>24</v>
      </c>
      <c r="L24" s="116">
        <v>0.38194444444444442</v>
      </c>
      <c r="M24" s="14">
        <v>0</v>
      </c>
      <c r="N24" s="1" t="s">
        <v>399</v>
      </c>
      <c r="O24" s="59">
        <v>40440</v>
      </c>
      <c r="P24" s="45"/>
      <c r="Q24" s="45"/>
      <c r="R24" s="45"/>
      <c r="S24" s="85"/>
      <c r="T24" s="18"/>
      <c r="U24" s="103"/>
    </row>
    <row r="25" spans="1:21" x14ac:dyDescent="0.2">
      <c r="A25" s="7">
        <v>40197</v>
      </c>
      <c r="B25" s="20"/>
      <c r="C25" s="20"/>
      <c r="D25" s="20"/>
      <c r="E25" s="139">
        <v>0.2951388888888889</v>
      </c>
      <c r="F25" s="21"/>
      <c r="G25" s="19" t="s">
        <v>35</v>
      </c>
      <c r="H25" s="7">
        <v>40317</v>
      </c>
      <c r="I25" s="33" t="s">
        <v>29</v>
      </c>
      <c r="J25" s="33" t="s">
        <v>15</v>
      </c>
      <c r="K25" s="33" t="s">
        <v>0</v>
      </c>
      <c r="L25" s="116">
        <v>0.34027777777777773</v>
      </c>
      <c r="M25" s="14">
        <v>0</v>
      </c>
      <c r="N25" s="1" t="s">
        <v>400</v>
      </c>
      <c r="O25" s="59">
        <v>40441</v>
      </c>
      <c r="P25" s="45"/>
      <c r="Q25" s="45"/>
      <c r="R25" s="45"/>
      <c r="S25" s="85"/>
      <c r="T25" s="18"/>
      <c r="U25" s="103"/>
    </row>
    <row r="26" spans="1:21" x14ac:dyDescent="0.2">
      <c r="A26" s="7">
        <v>40198</v>
      </c>
      <c r="B26" s="20"/>
      <c r="C26" s="20"/>
      <c r="D26" s="20"/>
      <c r="E26" s="139">
        <v>0.2951388888888889</v>
      </c>
      <c r="F26" s="21"/>
      <c r="G26" s="19" t="s">
        <v>35</v>
      </c>
      <c r="H26" s="7">
        <v>40318</v>
      </c>
      <c r="I26" s="33" t="s">
        <v>29</v>
      </c>
      <c r="J26" s="33" t="s">
        <v>15</v>
      </c>
      <c r="K26" s="33" t="s">
        <v>0</v>
      </c>
      <c r="L26" s="116">
        <v>0.35069444444444442</v>
      </c>
      <c r="M26" s="140" t="s">
        <v>5</v>
      </c>
      <c r="N26" s="1" t="s">
        <v>401</v>
      </c>
      <c r="O26" s="84" t="s">
        <v>232</v>
      </c>
      <c r="P26" s="97"/>
      <c r="Q26" s="98"/>
      <c r="R26" s="98"/>
      <c r="S26" s="99">
        <f>SUM(S19:S25)</f>
        <v>1.5138888888888888</v>
      </c>
      <c r="T26" s="100"/>
      <c r="U26" s="108"/>
    </row>
    <row r="27" spans="1:21" x14ac:dyDescent="0.2">
      <c r="A27" s="7">
        <v>40199</v>
      </c>
      <c r="B27" s="32" t="s">
        <v>17</v>
      </c>
      <c r="C27" s="32" t="s">
        <v>15</v>
      </c>
      <c r="D27" s="32" t="s">
        <v>23</v>
      </c>
      <c r="E27" s="116">
        <v>0.2951388888888889</v>
      </c>
      <c r="F27" s="14">
        <v>0</v>
      </c>
      <c r="G27" s="1" t="s">
        <v>167</v>
      </c>
      <c r="H27" s="7">
        <v>40319</v>
      </c>
      <c r="I27" s="33" t="s">
        <v>29</v>
      </c>
      <c r="J27" s="33" t="s">
        <v>15</v>
      </c>
      <c r="K27" s="33" t="s">
        <v>0</v>
      </c>
      <c r="L27" s="116">
        <v>0.3576388888888889</v>
      </c>
      <c r="M27" s="140" t="s">
        <v>293</v>
      </c>
      <c r="N27" s="1" t="s">
        <v>399</v>
      </c>
      <c r="O27" s="7">
        <v>40442</v>
      </c>
      <c r="P27" s="33" t="s">
        <v>29</v>
      </c>
      <c r="Q27" s="33" t="s">
        <v>15</v>
      </c>
      <c r="R27" s="33" t="s">
        <v>24</v>
      </c>
      <c r="S27" s="116">
        <v>0.38194444444444442</v>
      </c>
      <c r="T27" s="14">
        <v>0</v>
      </c>
      <c r="U27" s="1" t="s">
        <v>432</v>
      </c>
    </row>
    <row r="28" spans="1:21" x14ac:dyDescent="0.2">
      <c r="A28" s="7">
        <v>40200</v>
      </c>
      <c r="B28" s="32" t="s">
        <v>17</v>
      </c>
      <c r="C28" s="32" t="s">
        <v>15</v>
      </c>
      <c r="D28" s="32" t="s">
        <v>23</v>
      </c>
      <c r="E28" s="116">
        <v>0.2951388888888889</v>
      </c>
      <c r="F28" s="14">
        <v>0</v>
      </c>
      <c r="G28" s="1" t="s">
        <v>167</v>
      </c>
      <c r="H28" s="7">
        <v>40320</v>
      </c>
      <c r="I28" s="45"/>
      <c r="J28" s="45"/>
      <c r="K28" s="45"/>
      <c r="L28" s="85"/>
      <c r="M28" s="18"/>
      <c r="N28" s="103"/>
      <c r="O28" s="59">
        <v>40443</v>
      </c>
      <c r="P28" s="33" t="s">
        <v>29</v>
      </c>
      <c r="Q28" s="33" t="s">
        <v>15</v>
      </c>
      <c r="R28" s="33" t="s">
        <v>0</v>
      </c>
      <c r="S28" s="116">
        <v>0.34027777777777773</v>
      </c>
      <c r="T28" s="14">
        <v>0</v>
      </c>
      <c r="U28" s="1" t="s">
        <v>432</v>
      </c>
    </row>
    <row r="29" spans="1:21" x14ac:dyDescent="0.2">
      <c r="A29" s="7">
        <v>40201</v>
      </c>
      <c r="B29" s="32" t="s">
        <v>17</v>
      </c>
      <c r="C29" s="32" t="s">
        <v>15</v>
      </c>
      <c r="D29" s="32" t="s">
        <v>39</v>
      </c>
      <c r="E29" s="116">
        <v>0.33333333333333331</v>
      </c>
      <c r="F29" s="14">
        <v>0</v>
      </c>
      <c r="G29" s="1" t="s">
        <v>167</v>
      </c>
      <c r="H29" s="7">
        <v>40321</v>
      </c>
      <c r="I29" s="45"/>
      <c r="J29" s="45"/>
      <c r="K29" s="45"/>
      <c r="L29" s="85"/>
      <c r="M29" s="18"/>
      <c r="N29" s="103"/>
      <c r="O29" s="59">
        <v>40444</v>
      </c>
      <c r="P29" s="33" t="s">
        <v>29</v>
      </c>
      <c r="Q29" s="33" t="s">
        <v>15</v>
      </c>
      <c r="R29" s="33" t="s">
        <v>0</v>
      </c>
      <c r="S29" s="116">
        <v>0.34027777777777773</v>
      </c>
      <c r="T29" s="14">
        <v>0</v>
      </c>
      <c r="U29" s="1" t="s">
        <v>432</v>
      </c>
    </row>
    <row r="30" spans="1:21" x14ac:dyDescent="0.2">
      <c r="A30" s="7">
        <v>40202</v>
      </c>
      <c r="B30" s="45"/>
      <c r="C30" s="45"/>
      <c r="D30" s="45"/>
      <c r="E30" s="85"/>
      <c r="F30" s="18"/>
      <c r="G30" s="103"/>
      <c r="H30" s="7">
        <v>40322</v>
      </c>
      <c r="I30" s="45"/>
      <c r="J30" s="45"/>
      <c r="K30" s="45"/>
      <c r="L30" s="85"/>
      <c r="M30" s="18"/>
      <c r="N30" s="103"/>
      <c r="O30" s="7">
        <v>40445</v>
      </c>
      <c r="P30" s="33" t="s">
        <v>29</v>
      </c>
      <c r="Q30" s="33" t="s">
        <v>15</v>
      </c>
      <c r="R30" s="33" t="s">
        <v>0</v>
      </c>
      <c r="S30" s="116">
        <v>0.34027777777777773</v>
      </c>
      <c r="T30" s="14">
        <v>0</v>
      </c>
      <c r="U30" s="1" t="s">
        <v>434</v>
      </c>
    </row>
    <row r="31" spans="1:21" x14ac:dyDescent="0.2">
      <c r="A31" s="59">
        <v>40203</v>
      </c>
      <c r="B31" s="45"/>
      <c r="C31" s="45"/>
      <c r="D31" s="45"/>
      <c r="E31" s="85"/>
      <c r="F31" s="18"/>
      <c r="G31" s="103"/>
      <c r="H31" s="84" t="s">
        <v>232</v>
      </c>
      <c r="I31" s="97"/>
      <c r="J31" s="98"/>
      <c r="K31" s="98"/>
      <c r="L31" s="99">
        <f>SUM(L24:L30)</f>
        <v>1.4305555555555554</v>
      </c>
      <c r="M31" s="100"/>
      <c r="N31" s="108"/>
      <c r="O31" s="59">
        <v>40446</v>
      </c>
      <c r="P31" s="45"/>
      <c r="Q31" s="45"/>
      <c r="R31" s="45"/>
      <c r="S31" s="85"/>
      <c r="T31" s="18"/>
      <c r="U31" s="103"/>
    </row>
    <row r="32" spans="1:21" x14ac:dyDescent="0.2">
      <c r="A32" s="84" t="s">
        <v>232</v>
      </c>
      <c r="B32" s="97"/>
      <c r="C32" s="98"/>
      <c r="D32" s="98"/>
      <c r="E32" s="99">
        <f>SUM(E25:E31)</f>
        <v>1.5138888888888888</v>
      </c>
      <c r="F32" s="100"/>
      <c r="G32" s="108"/>
      <c r="H32" s="7">
        <v>40323</v>
      </c>
      <c r="I32" s="32" t="s">
        <v>17</v>
      </c>
      <c r="J32" s="32" t="s">
        <v>15</v>
      </c>
      <c r="K32" s="32" t="s">
        <v>23</v>
      </c>
      <c r="L32" s="116">
        <v>0.2951388888888889</v>
      </c>
      <c r="M32" s="14">
        <v>0</v>
      </c>
      <c r="N32" s="1" t="s">
        <v>402</v>
      </c>
      <c r="O32" s="59">
        <v>40447</v>
      </c>
      <c r="P32" s="45"/>
      <c r="Q32" s="45"/>
      <c r="R32" s="45"/>
      <c r="S32" s="85"/>
      <c r="T32" s="18"/>
      <c r="U32" s="103"/>
    </row>
    <row r="33" spans="1:21" x14ac:dyDescent="0.2">
      <c r="A33" s="7">
        <v>40204</v>
      </c>
      <c r="B33" s="33" t="s">
        <v>29</v>
      </c>
      <c r="C33" s="33" t="s">
        <v>15</v>
      </c>
      <c r="D33" s="33" t="s">
        <v>24</v>
      </c>
      <c r="E33" s="116">
        <v>0.38194444444444442</v>
      </c>
      <c r="F33" s="14">
        <v>0</v>
      </c>
      <c r="G33" s="1" t="s">
        <v>362</v>
      </c>
      <c r="H33" s="7">
        <v>40324</v>
      </c>
      <c r="I33" s="32" t="s">
        <v>17</v>
      </c>
      <c r="J33" s="32" t="s">
        <v>15</v>
      </c>
      <c r="K33" s="32" t="s">
        <v>23</v>
      </c>
      <c r="L33" s="116">
        <v>0.2951388888888889</v>
      </c>
      <c r="M33" s="14">
        <v>0</v>
      </c>
      <c r="N33" s="1" t="s">
        <v>402</v>
      </c>
      <c r="O33" s="59">
        <v>40448</v>
      </c>
      <c r="P33" s="45"/>
      <c r="Q33" s="45"/>
      <c r="R33" s="45"/>
      <c r="S33" s="85"/>
      <c r="T33" s="18"/>
      <c r="U33" s="103"/>
    </row>
    <row r="34" spans="1:21" x14ac:dyDescent="0.2">
      <c r="A34" s="7">
        <v>40205</v>
      </c>
      <c r="B34" s="33" t="s">
        <v>29</v>
      </c>
      <c r="C34" s="33" t="s">
        <v>15</v>
      </c>
      <c r="D34" s="33" t="s">
        <v>0</v>
      </c>
      <c r="E34" s="116">
        <v>0.34027777777777773</v>
      </c>
      <c r="F34" s="14">
        <v>0</v>
      </c>
      <c r="G34" s="1" t="s">
        <v>363</v>
      </c>
      <c r="H34" s="7">
        <v>40325</v>
      </c>
      <c r="I34" s="32" t="s">
        <v>17</v>
      </c>
      <c r="J34" s="32" t="s">
        <v>15</v>
      </c>
      <c r="K34" s="32" t="s">
        <v>23</v>
      </c>
      <c r="L34" s="116">
        <v>0.2951388888888889</v>
      </c>
      <c r="M34" s="14">
        <v>0</v>
      </c>
      <c r="N34" s="1" t="s">
        <v>399</v>
      </c>
      <c r="O34" s="84" t="s">
        <v>232</v>
      </c>
      <c r="P34" s="97"/>
      <c r="Q34" s="98"/>
      <c r="R34" s="98"/>
      <c r="S34" s="99">
        <f>SUM(S27:S33)</f>
        <v>1.4027777777777775</v>
      </c>
      <c r="T34" s="100"/>
      <c r="U34" s="108"/>
    </row>
    <row r="35" spans="1:21" x14ac:dyDescent="0.2">
      <c r="A35" s="7">
        <v>40206</v>
      </c>
      <c r="B35" s="33" t="s">
        <v>29</v>
      </c>
      <c r="C35" s="33" t="s">
        <v>15</v>
      </c>
      <c r="D35" s="33" t="s">
        <v>0</v>
      </c>
      <c r="E35" s="116">
        <v>0.34027777777777773</v>
      </c>
      <c r="F35" s="14">
        <v>0</v>
      </c>
      <c r="G35" s="1" t="s">
        <v>364</v>
      </c>
      <c r="H35" s="7">
        <v>40326</v>
      </c>
      <c r="I35" s="75"/>
      <c r="J35" s="75"/>
      <c r="K35" s="75"/>
      <c r="L35" s="138">
        <v>0.2951388888888889</v>
      </c>
      <c r="M35" s="76"/>
      <c r="N35" s="68" t="s">
        <v>50</v>
      </c>
      <c r="O35" s="7">
        <v>40449</v>
      </c>
      <c r="P35" s="32" t="s">
        <v>17</v>
      </c>
      <c r="Q35" s="32" t="s">
        <v>15</v>
      </c>
      <c r="R35" s="32" t="s">
        <v>23</v>
      </c>
      <c r="S35" s="116">
        <v>0.2951388888888889</v>
      </c>
      <c r="T35" s="14">
        <v>0</v>
      </c>
      <c r="U35" s="1" t="s">
        <v>436</v>
      </c>
    </row>
    <row r="36" spans="1:21" x14ac:dyDescent="0.2">
      <c r="A36" s="7">
        <v>40207</v>
      </c>
      <c r="B36" s="33" t="s">
        <v>29</v>
      </c>
      <c r="C36" s="33" t="s">
        <v>15</v>
      </c>
      <c r="D36" s="33" t="s">
        <v>0</v>
      </c>
      <c r="E36" s="116">
        <v>0.34027777777777773</v>
      </c>
      <c r="F36" s="14">
        <v>0</v>
      </c>
      <c r="G36" s="1" t="s">
        <v>365</v>
      </c>
      <c r="H36" s="7">
        <v>40327</v>
      </c>
      <c r="I36" s="74"/>
      <c r="J36" s="150"/>
      <c r="K36" s="150"/>
      <c r="L36" s="151"/>
      <c r="M36" s="150"/>
      <c r="N36" s="64" t="s">
        <v>360</v>
      </c>
      <c r="O36" s="59">
        <v>40450</v>
      </c>
      <c r="P36" s="32" t="s">
        <v>17</v>
      </c>
      <c r="Q36" s="32" t="s">
        <v>15</v>
      </c>
      <c r="R36" s="32" t="s">
        <v>23</v>
      </c>
      <c r="S36" s="116">
        <v>0.2951388888888889</v>
      </c>
      <c r="T36" s="14">
        <v>0</v>
      </c>
      <c r="U36" s="1" t="s">
        <v>437</v>
      </c>
    </row>
    <row r="37" spans="1:21" x14ac:dyDescent="0.2">
      <c r="A37" s="7">
        <v>40208</v>
      </c>
      <c r="B37" s="45"/>
      <c r="C37" s="45"/>
      <c r="D37" s="45"/>
      <c r="E37" s="85"/>
      <c r="F37" s="18"/>
      <c r="G37" s="103"/>
      <c r="H37" s="7">
        <v>40328</v>
      </c>
      <c r="I37" s="45"/>
      <c r="J37" s="45"/>
      <c r="K37" s="45"/>
      <c r="L37" s="85"/>
      <c r="M37" s="18"/>
      <c r="N37" s="103"/>
      <c r="O37" s="7"/>
      <c r="P37" s="8"/>
      <c r="Q37" s="8"/>
      <c r="R37" s="8"/>
      <c r="S37" s="85"/>
      <c r="T37" s="43"/>
      <c r="U37" s="1"/>
    </row>
    <row r="38" spans="1:21" x14ac:dyDescent="0.2">
      <c r="A38" s="7"/>
      <c r="B38" s="8"/>
      <c r="C38" s="8"/>
      <c r="D38" s="8"/>
      <c r="E38" s="85"/>
      <c r="F38" s="43"/>
      <c r="G38" s="1"/>
      <c r="H38" s="7"/>
      <c r="I38" s="8"/>
      <c r="J38" s="8"/>
      <c r="K38" s="8"/>
      <c r="L38" s="85"/>
      <c r="M38" s="43"/>
      <c r="N38" s="1"/>
      <c r="O38" s="7"/>
      <c r="P38" s="8"/>
      <c r="Q38" s="8"/>
      <c r="R38" s="8"/>
      <c r="S38" s="85"/>
      <c r="T38" s="43"/>
      <c r="U38" s="1"/>
    </row>
    <row r="39" spans="1:21" x14ac:dyDescent="0.2">
      <c r="A39" s="7"/>
      <c r="B39" s="8"/>
      <c r="C39" s="8"/>
      <c r="D39" s="8"/>
      <c r="E39" s="85"/>
      <c r="F39" s="43"/>
      <c r="G39" s="1"/>
      <c r="H39" s="7"/>
      <c r="I39" s="8"/>
      <c r="J39" s="8"/>
      <c r="K39" s="8"/>
      <c r="L39" s="85"/>
      <c r="M39" s="43"/>
      <c r="N39" s="1"/>
      <c r="O39" s="7"/>
      <c r="P39" s="8"/>
      <c r="Q39" s="8"/>
      <c r="R39" s="8"/>
      <c r="S39" s="85"/>
      <c r="T39" s="43"/>
      <c r="U39" s="1"/>
    </row>
    <row r="40" spans="1:21" x14ac:dyDescent="0.2">
      <c r="A40" s="7"/>
      <c r="B40" s="8"/>
      <c r="C40" s="8"/>
      <c r="D40" s="8"/>
      <c r="E40" s="85"/>
      <c r="F40" s="43"/>
      <c r="G40" s="1"/>
      <c r="H40" s="7"/>
      <c r="I40" s="8"/>
      <c r="J40" s="8"/>
      <c r="K40" s="8"/>
      <c r="L40" s="85"/>
      <c r="M40" s="43"/>
      <c r="N40" s="1"/>
      <c r="O40" s="7"/>
      <c r="P40" s="8"/>
      <c r="Q40" s="8"/>
      <c r="R40" s="8"/>
      <c r="S40" s="85"/>
      <c r="T40" s="43"/>
      <c r="U40" s="1"/>
    </row>
    <row r="41" spans="1:21" x14ac:dyDescent="0.2">
      <c r="A41" s="7"/>
      <c r="B41" s="8"/>
      <c r="C41" s="8"/>
      <c r="D41" s="8"/>
      <c r="E41" s="85"/>
      <c r="F41" s="43"/>
      <c r="G41" s="1"/>
      <c r="H41" s="7"/>
      <c r="I41" s="8"/>
      <c r="J41" s="8"/>
      <c r="K41" s="8"/>
      <c r="L41" s="85"/>
      <c r="M41" s="43"/>
      <c r="N41" s="1"/>
      <c r="O41" s="7"/>
      <c r="P41" s="8"/>
      <c r="Q41" s="8"/>
      <c r="R41" s="8"/>
      <c r="S41" s="85"/>
      <c r="T41" s="43"/>
      <c r="U41" s="1"/>
    </row>
    <row r="42" spans="1:21" x14ac:dyDescent="0.2">
      <c r="A42" s="7"/>
      <c r="B42" s="8"/>
      <c r="C42" s="8"/>
      <c r="D42" s="8"/>
      <c r="E42" s="85"/>
      <c r="F42" s="43"/>
      <c r="G42" s="1"/>
      <c r="H42" s="7"/>
      <c r="I42" s="8"/>
      <c r="J42" s="8"/>
      <c r="K42" s="8"/>
      <c r="L42" s="85"/>
      <c r="M42" s="43"/>
      <c r="N42" s="1"/>
      <c r="O42" s="7"/>
      <c r="P42" s="8"/>
      <c r="Q42" s="8"/>
      <c r="R42" s="8"/>
      <c r="S42" s="85"/>
      <c r="T42" s="43"/>
      <c r="U42" s="1"/>
    </row>
    <row r="43" spans="1:21" x14ac:dyDescent="0.2">
      <c r="A43" s="7"/>
      <c r="B43" s="8"/>
      <c r="C43" s="8"/>
      <c r="D43" s="8"/>
      <c r="E43" s="85"/>
      <c r="F43" s="43"/>
      <c r="G43" s="1"/>
      <c r="H43" s="7"/>
      <c r="I43" s="8"/>
      <c r="J43" s="8"/>
      <c r="K43" s="8"/>
      <c r="L43" s="85"/>
      <c r="M43" s="43"/>
      <c r="N43" s="1"/>
      <c r="O43" s="7"/>
      <c r="P43" s="8"/>
      <c r="Q43" s="8"/>
      <c r="R43" s="8"/>
      <c r="S43" s="85"/>
      <c r="T43" s="43"/>
      <c r="U43" s="1"/>
    </row>
    <row r="44" spans="1:21" x14ac:dyDescent="0.2">
      <c r="A44" s="7"/>
      <c r="B44" s="8"/>
      <c r="C44" s="8"/>
      <c r="D44" s="8"/>
      <c r="E44" s="85"/>
      <c r="F44" s="43"/>
      <c r="G44" s="1"/>
      <c r="H44" s="7"/>
      <c r="I44" s="8"/>
      <c r="J44" s="8"/>
      <c r="K44" s="8"/>
      <c r="L44" s="85"/>
      <c r="M44" s="43"/>
      <c r="N44" s="1"/>
      <c r="O44" s="7"/>
      <c r="P44" s="8"/>
      <c r="Q44" s="8"/>
      <c r="R44" s="8"/>
      <c r="S44" s="85"/>
      <c r="T44" s="43"/>
      <c r="U44" s="1"/>
    </row>
    <row r="45" spans="1:21" x14ac:dyDescent="0.2">
      <c r="A45" s="7"/>
      <c r="B45" s="8"/>
      <c r="C45" s="8"/>
      <c r="D45" s="8"/>
      <c r="E45" s="85"/>
      <c r="F45" s="43"/>
      <c r="G45" s="1"/>
      <c r="H45" s="7"/>
      <c r="I45" s="8"/>
      <c r="J45" s="8"/>
      <c r="K45" s="8"/>
      <c r="L45" s="85"/>
      <c r="M45" s="43"/>
      <c r="N45" s="1"/>
      <c r="O45" s="7"/>
      <c r="P45" s="8"/>
      <c r="Q45" s="8"/>
      <c r="R45" s="8"/>
      <c r="S45" s="85"/>
      <c r="T45" s="43"/>
      <c r="U45" s="1"/>
    </row>
    <row r="46" spans="1:21" x14ac:dyDescent="0.2">
      <c r="A46" s="7"/>
      <c r="B46" s="8"/>
      <c r="C46" s="8"/>
      <c r="D46" s="8"/>
      <c r="E46" s="85"/>
      <c r="F46" s="43"/>
      <c r="G46" s="1"/>
      <c r="H46" s="7"/>
      <c r="I46" s="8"/>
      <c r="J46" s="8"/>
      <c r="K46" s="8"/>
      <c r="L46" s="85"/>
      <c r="M46" s="43"/>
      <c r="N46" s="1"/>
      <c r="O46" s="7"/>
      <c r="P46" s="8"/>
      <c r="Q46" s="8"/>
      <c r="R46" s="8"/>
      <c r="S46" s="85"/>
      <c r="T46" s="43"/>
      <c r="U46" s="1"/>
    </row>
    <row r="47" spans="1:21" x14ac:dyDescent="0.2">
      <c r="A47" s="7"/>
      <c r="B47" s="8"/>
      <c r="C47" s="8"/>
      <c r="D47" s="8"/>
      <c r="E47" s="85"/>
      <c r="F47" s="43"/>
      <c r="G47" s="1"/>
      <c r="H47" s="7"/>
      <c r="I47" s="8"/>
      <c r="J47" s="8"/>
      <c r="K47" s="8"/>
      <c r="L47" s="85"/>
      <c r="M47" s="44"/>
      <c r="N47" s="29"/>
      <c r="O47" s="7"/>
      <c r="P47" s="8"/>
      <c r="Q47" s="8"/>
      <c r="R47" s="8"/>
      <c r="S47" s="85"/>
      <c r="T47" s="44"/>
      <c r="U47" s="29"/>
    </row>
    <row r="48" spans="1:21" x14ac:dyDescent="0.2">
      <c r="A48" s="7"/>
      <c r="B48" s="8"/>
      <c r="C48" s="8"/>
      <c r="D48" s="8"/>
      <c r="E48" s="85"/>
      <c r="F48" s="44"/>
      <c r="G48" s="29"/>
      <c r="H48" s="7"/>
      <c r="I48" s="8"/>
      <c r="J48" s="8"/>
      <c r="K48" s="8"/>
      <c r="L48" s="85"/>
      <c r="M48" s="43"/>
      <c r="N48" s="1"/>
      <c r="O48" s="7"/>
      <c r="P48" s="8"/>
      <c r="Q48" s="8"/>
      <c r="R48" s="8"/>
      <c r="S48" s="85"/>
      <c r="T48" s="43"/>
      <c r="U48" s="1"/>
    </row>
    <row r="49" spans="1:21" x14ac:dyDescent="0.2">
      <c r="A49" s="7"/>
      <c r="B49" s="8"/>
      <c r="C49" s="8"/>
      <c r="D49" s="8"/>
      <c r="E49" s="85"/>
      <c r="F49" s="43"/>
      <c r="G49" s="1"/>
      <c r="H49" s="7"/>
      <c r="I49" s="8"/>
      <c r="J49" s="8"/>
      <c r="K49" s="8"/>
      <c r="L49" s="85"/>
      <c r="M49" s="43"/>
      <c r="N49" s="1"/>
      <c r="O49" s="7"/>
      <c r="P49" s="8"/>
      <c r="Q49" s="8"/>
      <c r="R49" s="8"/>
      <c r="S49" s="85"/>
      <c r="T49" s="43"/>
      <c r="U49" s="1"/>
    </row>
    <row r="50" spans="1:21" x14ac:dyDescent="0.2">
      <c r="A50" s="7"/>
      <c r="B50" s="8"/>
      <c r="C50" s="8"/>
      <c r="D50" s="8"/>
      <c r="E50" s="85"/>
      <c r="F50" s="43"/>
      <c r="G50" s="1"/>
      <c r="H50" s="7"/>
      <c r="I50" s="8"/>
      <c r="J50" s="8"/>
      <c r="K50" s="8"/>
      <c r="L50" s="85"/>
      <c r="M50" s="43"/>
      <c r="N50" s="1"/>
      <c r="O50" s="7"/>
      <c r="P50" s="8"/>
      <c r="Q50" s="8"/>
      <c r="R50" s="8"/>
      <c r="S50" s="85"/>
      <c r="T50" s="43"/>
      <c r="U50" s="1"/>
    </row>
    <row r="51" spans="1:21" x14ac:dyDescent="0.2">
      <c r="A51" s="7"/>
      <c r="B51" s="8"/>
      <c r="C51" s="8"/>
      <c r="D51" s="8"/>
      <c r="E51" s="85"/>
      <c r="F51" s="43"/>
      <c r="G51" s="1"/>
      <c r="H51" s="7"/>
      <c r="I51" s="8"/>
      <c r="J51" s="8"/>
      <c r="K51" s="8"/>
      <c r="L51" s="85"/>
      <c r="M51" s="43"/>
      <c r="N51" s="1"/>
      <c r="O51" s="7"/>
      <c r="P51" s="8"/>
      <c r="Q51" s="8"/>
      <c r="R51" s="8"/>
      <c r="S51" s="85"/>
      <c r="T51" s="43"/>
      <c r="U51" s="1"/>
    </row>
    <row r="52" spans="1:21" x14ac:dyDescent="0.2">
      <c r="A52" s="7"/>
      <c r="B52" s="8"/>
      <c r="C52" s="8"/>
      <c r="D52" s="8"/>
      <c r="E52" s="85"/>
      <c r="F52" s="43"/>
      <c r="G52" s="1"/>
      <c r="H52" s="7"/>
      <c r="I52" s="8"/>
      <c r="J52" s="8"/>
      <c r="K52" s="8"/>
      <c r="L52" s="85"/>
      <c r="M52" s="43"/>
      <c r="N52" s="1"/>
      <c r="O52" s="7"/>
      <c r="P52" s="8"/>
      <c r="Q52" s="8"/>
      <c r="R52" s="8"/>
      <c r="S52" s="85"/>
      <c r="T52" s="43"/>
      <c r="U52" s="1"/>
    </row>
    <row r="53" spans="1:21" x14ac:dyDescent="0.2">
      <c r="A53" s="7"/>
      <c r="B53" s="8"/>
      <c r="C53" s="8"/>
      <c r="D53" s="8"/>
      <c r="E53" s="85"/>
      <c r="F53" s="43"/>
      <c r="G53" s="1"/>
      <c r="H53" s="7"/>
      <c r="I53" s="8"/>
      <c r="J53" s="8"/>
      <c r="K53" s="8"/>
      <c r="L53" s="85"/>
      <c r="M53" s="43"/>
      <c r="N53" s="1"/>
      <c r="O53" s="7"/>
      <c r="P53" s="8"/>
      <c r="Q53" s="8"/>
      <c r="R53" s="8"/>
      <c r="S53" s="85"/>
      <c r="T53" s="43"/>
      <c r="U53" s="1"/>
    </row>
    <row r="54" spans="1:21" ht="13.5" thickBot="1" x14ac:dyDescent="0.25">
      <c r="A54" s="7"/>
      <c r="B54" s="8"/>
      <c r="C54" s="8"/>
      <c r="D54" s="8"/>
      <c r="E54" s="85"/>
      <c r="F54" s="43"/>
      <c r="G54" s="1"/>
      <c r="H54" s="7"/>
      <c r="I54" s="8"/>
      <c r="J54" s="8"/>
      <c r="K54" s="8"/>
      <c r="L54" s="85"/>
      <c r="M54" s="43"/>
      <c r="N54" s="1"/>
      <c r="O54" s="7"/>
      <c r="P54" s="8"/>
      <c r="Q54" s="8"/>
      <c r="R54" s="8"/>
      <c r="S54" s="85"/>
      <c r="T54" s="43"/>
      <c r="U54" s="1"/>
    </row>
    <row r="55" spans="1:21" ht="13.5" thickBot="1" x14ac:dyDescent="0.25">
      <c r="A55" s="17" t="s">
        <v>46</v>
      </c>
      <c r="B55" s="15" t="s">
        <v>47</v>
      </c>
      <c r="C55" s="15"/>
      <c r="D55" s="15"/>
      <c r="E55" s="15"/>
      <c r="F55" s="53" t="s">
        <v>114</v>
      </c>
      <c r="G55" s="16" t="s">
        <v>70</v>
      </c>
      <c r="H55" s="17" t="s">
        <v>449</v>
      </c>
      <c r="I55" s="15" t="s">
        <v>448</v>
      </c>
      <c r="J55" s="15"/>
      <c r="K55" s="15"/>
      <c r="L55" s="15"/>
      <c r="M55" s="53" t="s">
        <v>118</v>
      </c>
      <c r="N55" s="16" t="s">
        <v>70</v>
      </c>
      <c r="O55" s="17" t="s">
        <v>454</v>
      </c>
      <c r="P55" s="15" t="s">
        <v>450</v>
      </c>
      <c r="Q55" s="15"/>
      <c r="R55" s="15"/>
      <c r="S55" s="15"/>
      <c r="T55" s="53" t="s">
        <v>122</v>
      </c>
      <c r="U55" s="16" t="s">
        <v>70</v>
      </c>
    </row>
    <row r="56" spans="1:21" x14ac:dyDescent="0.2">
      <c r="A56" s="3" t="s">
        <v>18</v>
      </c>
      <c r="B56" s="4" t="s">
        <v>19</v>
      </c>
      <c r="C56" s="4" t="s">
        <v>21</v>
      </c>
      <c r="D56" s="4" t="s">
        <v>20</v>
      </c>
      <c r="E56" s="5" t="s">
        <v>43</v>
      </c>
      <c r="F56" s="5" t="s">
        <v>22</v>
      </c>
      <c r="G56" s="6" t="s">
        <v>30</v>
      </c>
      <c r="H56" s="3" t="s">
        <v>18</v>
      </c>
      <c r="I56" s="4" t="s">
        <v>19</v>
      </c>
      <c r="J56" s="4" t="s">
        <v>21</v>
      </c>
      <c r="K56" s="4" t="s">
        <v>20</v>
      </c>
      <c r="L56" s="5" t="s">
        <v>43</v>
      </c>
      <c r="M56" s="5" t="s">
        <v>22</v>
      </c>
      <c r="N56" s="6" t="s">
        <v>30</v>
      </c>
      <c r="O56" s="3" t="s">
        <v>18</v>
      </c>
      <c r="P56" s="4" t="s">
        <v>19</v>
      </c>
      <c r="Q56" s="4" t="s">
        <v>21</v>
      </c>
      <c r="R56" s="4" t="s">
        <v>20</v>
      </c>
      <c r="S56" s="5" t="s">
        <v>43</v>
      </c>
      <c r="T56" s="5" t="s">
        <v>22</v>
      </c>
      <c r="U56" s="6" t="s">
        <v>30</v>
      </c>
    </row>
    <row r="57" spans="1:21" x14ac:dyDescent="0.2">
      <c r="A57" s="7">
        <v>40209</v>
      </c>
      <c r="B57" s="45"/>
      <c r="C57" s="45"/>
      <c r="D57" s="45"/>
      <c r="E57" s="85"/>
      <c r="F57" s="18"/>
      <c r="G57" s="103"/>
      <c r="H57" s="7">
        <v>40329</v>
      </c>
      <c r="I57" s="45"/>
      <c r="J57" s="45"/>
      <c r="K57" s="45"/>
      <c r="L57" s="85">
        <f>S62</f>
        <v>0.88541666666666674</v>
      </c>
      <c r="M57" s="18"/>
      <c r="N57" s="103"/>
      <c r="O57" s="7">
        <v>40451</v>
      </c>
      <c r="P57" s="32" t="s">
        <v>17</v>
      </c>
      <c r="Q57" s="32" t="s">
        <v>15</v>
      </c>
      <c r="R57" s="32" t="s">
        <v>23</v>
      </c>
      <c r="S57" s="116">
        <v>0.2951388888888889</v>
      </c>
      <c r="T57" s="14">
        <v>0</v>
      </c>
      <c r="U57" s="1" t="s">
        <v>438</v>
      </c>
    </row>
    <row r="58" spans="1:21" x14ac:dyDescent="0.2">
      <c r="A58" s="7">
        <v>40210</v>
      </c>
      <c r="B58" s="45"/>
      <c r="C58" s="45"/>
      <c r="D58" s="45"/>
      <c r="E58" s="85"/>
      <c r="F58" s="18"/>
      <c r="G58" s="103"/>
      <c r="H58" s="7">
        <v>40330</v>
      </c>
      <c r="I58" s="33" t="s">
        <v>29</v>
      </c>
      <c r="J58" s="33" t="s">
        <v>15</v>
      </c>
      <c r="K58" s="33" t="s">
        <v>24</v>
      </c>
      <c r="L58" s="116">
        <v>0.38194444444444442</v>
      </c>
      <c r="M58" s="14">
        <v>0</v>
      </c>
      <c r="N58" s="1" t="s">
        <v>375</v>
      </c>
      <c r="O58" s="7">
        <v>40452</v>
      </c>
      <c r="P58" s="142"/>
      <c r="Q58" s="142"/>
      <c r="R58" s="142"/>
      <c r="S58" s="142"/>
      <c r="T58" s="143" t="s">
        <v>459</v>
      </c>
      <c r="U58" s="144" t="s">
        <v>435</v>
      </c>
    </row>
    <row r="59" spans="1:21" x14ac:dyDescent="0.2">
      <c r="A59" s="84" t="s">
        <v>232</v>
      </c>
      <c r="B59" s="97"/>
      <c r="C59" s="98"/>
      <c r="D59" s="98"/>
      <c r="E59" s="99">
        <f>SUM(E33:E37)</f>
        <v>1.4027777777777775</v>
      </c>
      <c r="F59" s="100"/>
      <c r="G59" s="108"/>
      <c r="H59" s="7">
        <v>40331</v>
      </c>
      <c r="I59" s="33" t="s">
        <v>29</v>
      </c>
      <c r="J59" s="33" t="s">
        <v>15</v>
      </c>
      <c r="K59" s="33" t="s">
        <v>0</v>
      </c>
      <c r="L59" s="116">
        <v>0.34027777777777773</v>
      </c>
      <c r="M59" s="14">
        <v>0</v>
      </c>
      <c r="N59" s="1" t="s">
        <v>375</v>
      </c>
      <c r="O59" s="7">
        <v>40453</v>
      </c>
      <c r="P59" s="142"/>
      <c r="Q59" s="142"/>
      <c r="R59" s="142"/>
      <c r="S59" s="142"/>
      <c r="T59" s="143" t="s">
        <v>458</v>
      </c>
      <c r="U59" s="144"/>
    </row>
    <row r="60" spans="1:21" x14ac:dyDescent="0.2">
      <c r="A60" s="7">
        <v>40211</v>
      </c>
      <c r="B60" s="32" t="s">
        <v>17</v>
      </c>
      <c r="C60" s="32" t="s">
        <v>15</v>
      </c>
      <c r="D60" s="32" t="s">
        <v>23</v>
      </c>
      <c r="E60" s="116">
        <v>0.2951388888888889</v>
      </c>
      <c r="F60" s="14">
        <v>0</v>
      </c>
      <c r="G60" s="1" t="s">
        <v>366</v>
      </c>
      <c r="H60" s="7">
        <v>40332</v>
      </c>
      <c r="I60" s="33" t="s">
        <v>29</v>
      </c>
      <c r="J60" s="33" t="s">
        <v>15</v>
      </c>
      <c r="K60" s="33" t="s">
        <v>0</v>
      </c>
      <c r="L60" s="116">
        <v>0.34027777777777773</v>
      </c>
      <c r="M60" s="14">
        <v>0</v>
      </c>
      <c r="N60" s="1" t="s">
        <v>403</v>
      </c>
      <c r="O60" s="7">
        <v>40454</v>
      </c>
      <c r="P60" s="45"/>
      <c r="Q60" s="45"/>
      <c r="R60" s="45"/>
      <c r="S60" s="85"/>
      <c r="T60" s="18"/>
      <c r="U60" s="103"/>
    </row>
    <row r="61" spans="1:21" x14ac:dyDescent="0.2">
      <c r="A61" s="7">
        <v>40212</v>
      </c>
      <c r="B61" s="32" t="s">
        <v>17</v>
      </c>
      <c r="C61" s="32" t="s">
        <v>15</v>
      </c>
      <c r="D61" s="32" t="s">
        <v>23</v>
      </c>
      <c r="E61" s="116">
        <v>0.2951388888888889</v>
      </c>
      <c r="F61" s="14">
        <v>0</v>
      </c>
      <c r="G61" s="1" t="s">
        <v>367</v>
      </c>
      <c r="H61" s="7">
        <v>40333</v>
      </c>
      <c r="I61" s="33" t="s">
        <v>29</v>
      </c>
      <c r="J61" s="33" t="s">
        <v>15</v>
      </c>
      <c r="K61" s="33" t="s">
        <v>0</v>
      </c>
      <c r="L61" s="116">
        <v>0.34027777777777773</v>
      </c>
      <c r="M61" s="14">
        <v>0</v>
      </c>
      <c r="N61" s="1" t="s">
        <v>375</v>
      </c>
      <c r="O61" s="59">
        <v>40455</v>
      </c>
      <c r="P61" s="45"/>
      <c r="Q61" s="45"/>
      <c r="R61" s="45"/>
      <c r="S61" s="85"/>
      <c r="T61" s="18"/>
      <c r="U61" s="103"/>
    </row>
    <row r="62" spans="1:21" x14ac:dyDescent="0.2">
      <c r="A62" s="7">
        <v>40213</v>
      </c>
      <c r="B62" s="32" t="s">
        <v>17</v>
      </c>
      <c r="C62" s="32" t="s">
        <v>15</v>
      </c>
      <c r="D62" s="32" t="s">
        <v>23</v>
      </c>
      <c r="E62" s="116">
        <v>0.2951388888888889</v>
      </c>
      <c r="F62" s="14">
        <v>0</v>
      </c>
      <c r="G62" s="1" t="s">
        <v>368</v>
      </c>
      <c r="H62" s="7">
        <v>40334</v>
      </c>
      <c r="I62" s="45"/>
      <c r="J62" s="45"/>
      <c r="K62" s="45"/>
      <c r="L62" s="85"/>
      <c r="M62" s="18"/>
      <c r="N62" s="103"/>
      <c r="O62" s="84" t="s">
        <v>232</v>
      </c>
      <c r="P62" s="97"/>
      <c r="Q62" s="98"/>
      <c r="R62" s="98"/>
      <c r="S62" s="99">
        <f>SUM(S35:S59)</f>
        <v>0.88541666666666674</v>
      </c>
      <c r="T62" s="100"/>
      <c r="U62" s="108"/>
    </row>
    <row r="63" spans="1:21" x14ac:dyDescent="0.2">
      <c r="A63" s="7">
        <v>40214</v>
      </c>
      <c r="B63" s="32" t="s">
        <v>17</v>
      </c>
      <c r="C63" s="32" t="s">
        <v>15</v>
      </c>
      <c r="D63" s="32" t="s">
        <v>23</v>
      </c>
      <c r="E63" s="116">
        <v>0.2951388888888889</v>
      </c>
      <c r="F63" s="14">
        <v>0</v>
      </c>
      <c r="G63" s="1" t="s">
        <v>369</v>
      </c>
      <c r="H63" s="7">
        <v>40335</v>
      </c>
      <c r="I63" s="45"/>
      <c r="J63" s="45"/>
      <c r="K63" s="45"/>
      <c r="L63" s="85"/>
      <c r="M63" s="18"/>
      <c r="N63" s="103"/>
      <c r="O63" s="7">
        <v>40456</v>
      </c>
      <c r="P63" s="33" t="s">
        <v>29</v>
      </c>
      <c r="Q63" s="33" t="s">
        <v>15</v>
      </c>
      <c r="R63" s="33" t="s">
        <v>24</v>
      </c>
      <c r="S63" s="116">
        <v>0.38194444444444442</v>
      </c>
      <c r="T63" s="14">
        <v>0</v>
      </c>
      <c r="U63" s="1" t="s">
        <v>143</v>
      </c>
    </row>
    <row r="64" spans="1:21" x14ac:dyDescent="0.2">
      <c r="A64" s="7">
        <v>40215</v>
      </c>
      <c r="B64" s="32" t="s">
        <v>17</v>
      </c>
      <c r="C64" s="32" t="s">
        <v>15</v>
      </c>
      <c r="D64" s="32" t="s">
        <v>39</v>
      </c>
      <c r="E64" s="116">
        <v>0.33333333333333331</v>
      </c>
      <c r="F64" s="14">
        <v>0</v>
      </c>
      <c r="G64" s="1" t="s">
        <v>370</v>
      </c>
      <c r="H64" s="7">
        <v>40336</v>
      </c>
      <c r="I64" s="45"/>
      <c r="J64" s="45"/>
      <c r="K64" s="45"/>
      <c r="L64" s="85"/>
      <c r="M64" s="18"/>
      <c r="N64" s="103"/>
      <c r="O64" s="7">
        <v>40457</v>
      </c>
      <c r="P64" s="33" t="s">
        <v>29</v>
      </c>
      <c r="Q64" s="33" t="s">
        <v>15</v>
      </c>
      <c r="R64" s="33" t="s">
        <v>0</v>
      </c>
      <c r="S64" s="116">
        <v>0.34027777777777773</v>
      </c>
      <c r="T64" s="14">
        <v>0</v>
      </c>
      <c r="U64" s="1" t="s">
        <v>439</v>
      </c>
    </row>
    <row r="65" spans="1:21" x14ac:dyDescent="0.2">
      <c r="A65" s="7">
        <v>40216</v>
      </c>
      <c r="B65" s="45"/>
      <c r="C65" s="45"/>
      <c r="D65" s="45"/>
      <c r="E65" s="85"/>
      <c r="F65" s="18"/>
      <c r="G65" s="103"/>
      <c r="H65" s="84" t="s">
        <v>232</v>
      </c>
      <c r="I65" s="97"/>
      <c r="J65" s="98"/>
      <c r="K65" s="98"/>
      <c r="L65" s="99">
        <f>SUM(L58:L64)</f>
        <v>1.4027777777777775</v>
      </c>
      <c r="M65" s="100"/>
      <c r="N65" s="108"/>
      <c r="O65" s="7">
        <v>40458</v>
      </c>
      <c r="P65" s="33" t="s">
        <v>29</v>
      </c>
      <c r="Q65" s="33" t="s">
        <v>15</v>
      </c>
      <c r="R65" s="33" t="s">
        <v>0</v>
      </c>
      <c r="S65" s="116">
        <v>0.34027777777777773</v>
      </c>
      <c r="T65" s="14">
        <v>0</v>
      </c>
      <c r="U65" s="1" t="s">
        <v>143</v>
      </c>
    </row>
    <row r="66" spans="1:21" x14ac:dyDescent="0.2">
      <c r="A66" s="7">
        <v>40217</v>
      </c>
      <c r="B66" s="45"/>
      <c r="C66" s="45"/>
      <c r="D66" s="45"/>
      <c r="E66" s="85"/>
      <c r="F66" s="18"/>
      <c r="G66" s="103"/>
      <c r="H66" s="7">
        <v>40337</v>
      </c>
      <c r="I66" s="75"/>
      <c r="J66" s="75"/>
      <c r="K66" s="75"/>
      <c r="L66" s="138">
        <v>0.2951388888888889</v>
      </c>
      <c r="M66" s="76"/>
      <c r="N66" s="68" t="s">
        <v>50</v>
      </c>
      <c r="O66" s="7">
        <v>40459</v>
      </c>
      <c r="P66" s="142"/>
      <c r="Q66" s="142"/>
      <c r="R66" s="142"/>
      <c r="S66" s="142"/>
      <c r="T66" s="143" t="s">
        <v>457</v>
      </c>
      <c r="U66" s="144" t="s">
        <v>435</v>
      </c>
    </row>
    <row r="67" spans="1:21" x14ac:dyDescent="0.2">
      <c r="A67" s="84" t="s">
        <v>232</v>
      </c>
      <c r="B67" s="97"/>
      <c r="C67" s="98"/>
      <c r="D67" s="98"/>
      <c r="E67" s="99">
        <f>SUM(E60:E66)</f>
        <v>1.5138888888888888</v>
      </c>
      <c r="F67" s="100"/>
      <c r="G67" s="108"/>
      <c r="H67" s="7">
        <v>40338</v>
      </c>
      <c r="I67" s="32" t="s">
        <v>17</v>
      </c>
      <c r="J67" s="32" t="s">
        <v>15</v>
      </c>
      <c r="K67" s="32" t="s">
        <v>23</v>
      </c>
      <c r="L67" s="116">
        <v>0.2951388888888889</v>
      </c>
      <c r="M67" s="14">
        <v>0</v>
      </c>
      <c r="N67" s="1" t="s">
        <v>404</v>
      </c>
      <c r="O67" s="59">
        <v>40460</v>
      </c>
      <c r="P67" s="45"/>
      <c r="Q67" s="45"/>
      <c r="R67" s="45"/>
      <c r="S67" s="85"/>
      <c r="T67" s="18"/>
      <c r="U67" s="103"/>
    </row>
    <row r="68" spans="1:21" x14ac:dyDescent="0.2">
      <c r="A68" s="7">
        <v>40218</v>
      </c>
      <c r="B68" s="33" t="s">
        <v>29</v>
      </c>
      <c r="C68" s="33" t="s">
        <v>15</v>
      </c>
      <c r="D68" s="33" t="s">
        <v>24</v>
      </c>
      <c r="E68" s="116">
        <v>0.38194444444444442</v>
      </c>
      <c r="F68" s="14">
        <v>0</v>
      </c>
      <c r="G68" s="1" t="s">
        <v>373</v>
      </c>
      <c r="H68" s="7">
        <v>40339</v>
      </c>
      <c r="I68" s="32" t="s">
        <v>17</v>
      </c>
      <c r="J68" s="32" t="s">
        <v>15</v>
      </c>
      <c r="K68" s="32" t="s">
        <v>23</v>
      </c>
      <c r="L68" s="116">
        <v>0.2951388888888889</v>
      </c>
      <c r="M68" s="14">
        <v>0</v>
      </c>
      <c r="N68" s="1" t="s">
        <v>398</v>
      </c>
      <c r="O68" s="7">
        <v>40461</v>
      </c>
      <c r="P68" s="45"/>
      <c r="Q68" s="45"/>
      <c r="R68" s="45"/>
      <c r="S68" s="85"/>
      <c r="T68" s="18"/>
      <c r="U68" s="103"/>
    </row>
    <row r="69" spans="1:21" x14ac:dyDescent="0.2">
      <c r="A69" s="7">
        <v>40219</v>
      </c>
      <c r="B69" s="33" t="s">
        <v>29</v>
      </c>
      <c r="C69" s="33" t="s">
        <v>15</v>
      </c>
      <c r="D69" s="33" t="s">
        <v>0</v>
      </c>
      <c r="E69" s="116">
        <v>0.34027777777777773</v>
      </c>
      <c r="F69" s="14">
        <v>0</v>
      </c>
      <c r="G69" s="1" t="s">
        <v>373</v>
      </c>
      <c r="H69" s="7">
        <v>40340</v>
      </c>
      <c r="I69" s="32" t="s">
        <v>17</v>
      </c>
      <c r="J69" s="32" t="s">
        <v>15</v>
      </c>
      <c r="K69" s="32" t="s">
        <v>23</v>
      </c>
      <c r="L69" s="116">
        <v>0.2951388888888889</v>
      </c>
      <c r="M69" s="14">
        <v>0</v>
      </c>
      <c r="N69" s="1" t="s">
        <v>398</v>
      </c>
      <c r="O69" s="59">
        <v>40462</v>
      </c>
      <c r="P69" s="45"/>
      <c r="Q69" s="45"/>
      <c r="R69" s="45"/>
      <c r="S69" s="85"/>
      <c r="T69" s="18"/>
      <c r="U69" s="103"/>
    </row>
    <row r="70" spans="1:21" x14ac:dyDescent="0.2">
      <c r="A70" s="7">
        <v>40220</v>
      </c>
      <c r="B70" s="33" t="s">
        <v>29</v>
      </c>
      <c r="C70" s="33" t="s">
        <v>15</v>
      </c>
      <c r="D70" s="33" t="s">
        <v>0</v>
      </c>
      <c r="E70" s="116">
        <v>0.34027777777777773</v>
      </c>
      <c r="F70" s="14">
        <v>0</v>
      </c>
      <c r="G70" s="1" t="s">
        <v>372</v>
      </c>
      <c r="H70" s="7">
        <v>40341</v>
      </c>
      <c r="I70" s="32" t="s">
        <v>17</v>
      </c>
      <c r="J70" s="32" t="s">
        <v>15</v>
      </c>
      <c r="K70" s="32" t="s">
        <v>39</v>
      </c>
      <c r="L70" s="116">
        <v>0.33333333333333331</v>
      </c>
      <c r="M70" s="14">
        <v>0</v>
      </c>
      <c r="N70" s="1" t="s">
        <v>405</v>
      </c>
      <c r="O70" s="84" t="s">
        <v>232</v>
      </c>
      <c r="P70" s="97"/>
      <c r="Q70" s="98"/>
      <c r="R70" s="98"/>
      <c r="S70" s="99">
        <f>SUM(S63:S69)</f>
        <v>1.0624999999999998</v>
      </c>
      <c r="T70" s="100"/>
      <c r="U70" s="108"/>
    </row>
    <row r="71" spans="1:21" x14ac:dyDescent="0.2">
      <c r="A71" s="7">
        <v>40221</v>
      </c>
      <c r="B71" s="33" t="s">
        <v>29</v>
      </c>
      <c r="C71" s="141" t="s">
        <v>15</v>
      </c>
      <c r="D71" s="33" t="s">
        <v>0</v>
      </c>
      <c r="E71" s="116">
        <v>0.34027777777777773</v>
      </c>
      <c r="F71" s="14">
        <v>0</v>
      </c>
      <c r="G71" s="1" t="s">
        <v>371</v>
      </c>
      <c r="H71" s="7">
        <v>40342</v>
      </c>
      <c r="I71" s="45"/>
      <c r="J71" s="45"/>
      <c r="K71" s="45"/>
      <c r="L71" s="85"/>
      <c r="M71" s="18"/>
      <c r="N71" s="103"/>
      <c r="O71" s="7">
        <v>40463</v>
      </c>
      <c r="P71" s="32" t="s">
        <v>17</v>
      </c>
      <c r="Q71" s="32" t="s">
        <v>15</v>
      </c>
      <c r="R71" s="32" t="s">
        <v>23</v>
      </c>
      <c r="S71" s="116">
        <v>0.2951388888888889</v>
      </c>
      <c r="T71" s="14">
        <v>0</v>
      </c>
      <c r="U71" s="1" t="s">
        <v>143</v>
      </c>
    </row>
    <row r="72" spans="1:21" x14ac:dyDescent="0.2">
      <c r="A72" s="7">
        <v>40222</v>
      </c>
      <c r="B72" s="45"/>
      <c r="C72" s="45"/>
      <c r="D72" s="45"/>
      <c r="E72" s="85"/>
      <c r="F72" s="18"/>
      <c r="G72" s="103"/>
      <c r="H72" s="7">
        <v>40343</v>
      </c>
      <c r="I72" s="45"/>
      <c r="J72" s="45"/>
      <c r="K72" s="45"/>
      <c r="L72" s="85"/>
      <c r="M72" s="18"/>
      <c r="N72" s="103"/>
      <c r="O72" s="7">
        <v>40464</v>
      </c>
      <c r="P72" s="32" t="s">
        <v>17</v>
      </c>
      <c r="Q72" s="32" t="s">
        <v>15</v>
      </c>
      <c r="R72" s="32" t="s">
        <v>23</v>
      </c>
      <c r="S72" s="116">
        <v>0.2951388888888889</v>
      </c>
      <c r="T72" s="14">
        <v>0</v>
      </c>
      <c r="U72" s="1" t="s">
        <v>143</v>
      </c>
    </row>
    <row r="73" spans="1:21" x14ac:dyDescent="0.2">
      <c r="A73" s="7">
        <v>40223</v>
      </c>
      <c r="B73" s="45"/>
      <c r="C73" s="45"/>
      <c r="D73" s="45"/>
      <c r="E73" s="85"/>
      <c r="F73" s="18"/>
      <c r="G73" s="103"/>
      <c r="H73" s="84" t="s">
        <v>232</v>
      </c>
      <c r="I73" s="97"/>
      <c r="J73" s="98"/>
      <c r="K73" s="98"/>
      <c r="L73" s="99">
        <f>SUM(L66:L72)</f>
        <v>1.5138888888888888</v>
      </c>
      <c r="M73" s="100"/>
      <c r="N73" s="108"/>
      <c r="O73" s="59">
        <v>40465</v>
      </c>
      <c r="P73" s="32" t="s">
        <v>17</v>
      </c>
      <c r="Q73" s="32" t="s">
        <v>15</v>
      </c>
      <c r="R73" s="32" t="s">
        <v>23</v>
      </c>
      <c r="S73" s="116">
        <v>0.2951388888888889</v>
      </c>
      <c r="T73" s="14">
        <v>0</v>
      </c>
      <c r="U73" s="1" t="s">
        <v>143</v>
      </c>
    </row>
    <row r="74" spans="1:21" x14ac:dyDescent="0.2">
      <c r="A74" s="59">
        <v>40224</v>
      </c>
      <c r="B74" s="45"/>
      <c r="C74" s="45"/>
      <c r="D74" s="45"/>
      <c r="E74" s="85"/>
      <c r="F74" s="18"/>
      <c r="G74" s="103"/>
      <c r="H74" s="7">
        <v>40344</v>
      </c>
      <c r="I74" s="33" t="s">
        <v>29</v>
      </c>
      <c r="J74" s="33" t="s">
        <v>15</v>
      </c>
      <c r="K74" s="33" t="s">
        <v>24</v>
      </c>
      <c r="L74" s="116">
        <v>0.38194444444444442</v>
      </c>
      <c r="M74" s="14">
        <v>0</v>
      </c>
      <c r="N74" s="1" t="s">
        <v>398</v>
      </c>
      <c r="O74" s="7">
        <v>40466</v>
      </c>
      <c r="P74" s="142"/>
      <c r="Q74" s="142"/>
      <c r="R74" s="142"/>
      <c r="S74" s="142"/>
      <c r="T74" s="143" t="s">
        <v>459</v>
      </c>
      <c r="U74" s="144" t="s">
        <v>435</v>
      </c>
    </row>
    <row r="75" spans="1:21" x14ac:dyDescent="0.2">
      <c r="A75" s="84" t="s">
        <v>232</v>
      </c>
      <c r="B75" s="97"/>
      <c r="C75" s="98"/>
      <c r="D75" s="98"/>
      <c r="E75" s="99">
        <f>SUM(E68:E74)</f>
        <v>1.4027777777777775</v>
      </c>
      <c r="F75" s="100"/>
      <c r="G75" s="108"/>
      <c r="H75" s="7">
        <v>40345</v>
      </c>
      <c r="I75" s="33" t="s">
        <v>29</v>
      </c>
      <c r="J75" s="33" t="s">
        <v>15</v>
      </c>
      <c r="K75" s="33" t="s">
        <v>0</v>
      </c>
      <c r="L75" s="116">
        <v>0.34027777777777773</v>
      </c>
      <c r="M75" s="14">
        <v>0</v>
      </c>
      <c r="N75" s="1" t="s">
        <v>398</v>
      </c>
      <c r="O75" s="59">
        <v>40467</v>
      </c>
      <c r="P75" s="142"/>
      <c r="Q75" s="142"/>
      <c r="R75" s="142"/>
      <c r="S75" s="142"/>
      <c r="T75" s="143" t="s">
        <v>458</v>
      </c>
      <c r="U75" s="144" t="s">
        <v>435</v>
      </c>
    </row>
    <row r="76" spans="1:21" x14ac:dyDescent="0.2">
      <c r="A76" s="59">
        <v>40225</v>
      </c>
      <c r="B76" s="32" t="s">
        <v>17</v>
      </c>
      <c r="C76" s="32" t="s">
        <v>15</v>
      </c>
      <c r="D76" s="32" t="s">
        <v>23</v>
      </c>
      <c r="E76" s="116">
        <v>0.2951388888888889</v>
      </c>
      <c r="F76" s="14">
        <v>0</v>
      </c>
      <c r="G76" s="1" t="s">
        <v>357</v>
      </c>
      <c r="H76" s="7">
        <v>40346</v>
      </c>
      <c r="I76" s="33" t="s">
        <v>29</v>
      </c>
      <c r="J76" s="33" t="s">
        <v>15</v>
      </c>
      <c r="K76" s="33" t="s">
        <v>0</v>
      </c>
      <c r="L76" s="116">
        <v>0.34027777777777773</v>
      </c>
      <c r="M76" s="14">
        <v>0</v>
      </c>
      <c r="N76" s="1" t="s">
        <v>406</v>
      </c>
      <c r="O76" s="7">
        <v>40468</v>
      </c>
      <c r="P76" s="45"/>
      <c r="Q76" s="45"/>
      <c r="R76" s="45"/>
      <c r="S76" s="85"/>
      <c r="T76" s="18"/>
      <c r="U76" s="103"/>
    </row>
    <row r="77" spans="1:21" x14ac:dyDescent="0.2">
      <c r="A77" s="59">
        <v>40226</v>
      </c>
      <c r="B77" s="32" t="s">
        <v>17</v>
      </c>
      <c r="C77" s="32" t="s">
        <v>15</v>
      </c>
      <c r="D77" s="32" t="s">
        <v>23</v>
      </c>
      <c r="E77" s="116">
        <v>0.2951388888888889</v>
      </c>
      <c r="F77" s="14">
        <v>0</v>
      </c>
      <c r="G77" s="1" t="s">
        <v>357</v>
      </c>
      <c r="H77" s="7">
        <v>40347</v>
      </c>
      <c r="I77" s="33" t="s">
        <v>29</v>
      </c>
      <c r="J77" s="33" t="s">
        <v>15</v>
      </c>
      <c r="K77" s="33" t="s">
        <v>0</v>
      </c>
      <c r="L77" s="116">
        <v>0.34027777777777773</v>
      </c>
      <c r="M77" s="14">
        <v>0</v>
      </c>
      <c r="N77" s="1" t="s">
        <v>408</v>
      </c>
      <c r="O77" s="59">
        <v>40469</v>
      </c>
      <c r="P77" s="45"/>
      <c r="Q77" s="45"/>
      <c r="R77" s="45"/>
      <c r="S77" s="85"/>
      <c r="T77" s="18"/>
      <c r="U77" s="103"/>
    </row>
    <row r="78" spans="1:21" x14ac:dyDescent="0.2">
      <c r="A78" s="59">
        <v>40227</v>
      </c>
      <c r="B78" s="32" t="s">
        <v>17</v>
      </c>
      <c r="C78" s="32" t="s">
        <v>15</v>
      </c>
      <c r="D78" s="32" t="s">
        <v>23</v>
      </c>
      <c r="E78" s="116">
        <v>0.2951388888888889</v>
      </c>
      <c r="F78" s="14">
        <v>0</v>
      </c>
      <c r="G78" s="1" t="s">
        <v>357</v>
      </c>
      <c r="H78" s="7">
        <v>40348</v>
      </c>
      <c r="I78" s="45"/>
      <c r="J78" s="45"/>
      <c r="K78" s="45"/>
      <c r="L78" s="85"/>
      <c r="M78" s="18"/>
      <c r="N78" s="103"/>
      <c r="O78" s="84" t="s">
        <v>232</v>
      </c>
      <c r="P78" s="97"/>
      <c r="Q78" s="98"/>
      <c r="R78" s="98"/>
      <c r="S78" s="99">
        <f>SUM(S71:S77)</f>
        <v>0.88541666666666674</v>
      </c>
      <c r="T78" s="100"/>
      <c r="U78" s="108"/>
    </row>
    <row r="79" spans="1:21" x14ac:dyDescent="0.2">
      <c r="A79" s="59">
        <v>40228</v>
      </c>
      <c r="B79" s="32" t="s">
        <v>17</v>
      </c>
      <c r="C79" s="32" t="s">
        <v>15</v>
      </c>
      <c r="D79" s="32" t="s">
        <v>23</v>
      </c>
      <c r="E79" s="116">
        <v>0.2951388888888889</v>
      </c>
      <c r="F79" s="14">
        <v>0</v>
      </c>
      <c r="G79" s="1" t="s">
        <v>374</v>
      </c>
      <c r="H79" s="7">
        <v>40349</v>
      </c>
      <c r="I79" s="45"/>
      <c r="J79" s="45"/>
      <c r="K79" s="45"/>
      <c r="L79" s="85"/>
      <c r="M79" s="18"/>
      <c r="N79" s="103"/>
      <c r="O79" s="7">
        <v>40470</v>
      </c>
      <c r="P79" s="33" t="s">
        <v>29</v>
      </c>
      <c r="Q79" s="33" t="s">
        <v>15</v>
      </c>
      <c r="R79" s="33" t="s">
        <v>24</v>
      </c>
      <c r="S79" s="116">
        <v>0.38194444444444442</v>
      </c>
      <c r="T79" s="14">
        <v>0</v>
      </c>
      <c r="U79" s="1" t="s">
        <v>143</v>
      </c>
    </row>
    <row r="80" spans="1:21" x14ac:dyDescent="0.2">
      <c r="A80" s="59">
        <v>40229</v>
      </c>
      <c r="B80" s="32" t="s">
        <v>17</v>
      </c>
      <c r="C80" s="32" t="s">
        <v>15</v>
      </c>
      <c r="D80" s="32" t="s">
        <v>39</v>
      </c>
      <c r="E80" s="116">
        <v>0.33333333333333331</v>
      </c>
      <c r="F80" s="14">
        <v>0</v>
      </c>
      <c r="G80" s="1" t="s">
        <v>374</v>
      </c>
      <c r="H80" s="7">
        <v>40350</v>
      </c>
      <c r="I80" s="45"/>
      <c r="J80" s="45"/>
      <c r="K80" s="45"/>
      <c r="L80" s="85"/>
      <c r="M80" s="18"/>
      <c r="N80" s="103"/>
      <c r="O80" s="7">
        <v>40471</v>
      </c>
      <c r="P80" s="33" t="s">
        <v>29</v>
      </c>
      <c r="Q80" s="33" t="s">
        <v>15</v>
      </c>
      <c r="R80" s="33" t="s">
        <v>0</v>
      </c>
      <c r="S80" s="116">
        <v>0.34027777777777773</v>
      </c>
      <c r="T80" s="14">
        <v>0</v>
      </c>
      <c r="U80" s="1" t="s">
        <v>440</v>
      </c>
    </row>
    <row r="81" spans="1:21" x14ac:dyDescent="0.2">
      <c r="A81" s="59">
        <v>40230</v>
      </c>
      <c r="B81" s="45"/>
      <c r="C81" s="45"/>
      <c r="D81" s="45"/>
      <c r="E81" s="85"/>
      <c r="F81" s="18"/>
      <c r="G81" s="103"/>
      <c r="H81" s="84" t="s">
        <v>232</v>
      </c>
      <c r="I81" s="97"/>
      <c r="J81" s="98"/>
      <c r="K81" s="98"/>
      <c r="L81" s="99">
        <f>SUM(L74:L80)</f>
        <v>1.4027777777777775</v>
      </c>
      <c r="M81" s="100"/>
      <c r="N81" s="108"/>
      <c r="O81" s="59">
        <v>40472</v>
      </c>
      <c r="P81" s="33" t="s">
        <v>29</v>
      </c>
      <c r="Q81" s="33" t="s">
        <v>15</v>
      </c>
      <c r="R81" s="33" t="s">
        <v>0</v>
      </c>
      <c r="S81" s="116">
        <v>0.14583333333333334</v>
      </c>
      <c r="T81" s="42" t="s">
        <v>441</v>
      </c>
      <c r="U81" s="1" t="s">
        <v>432</v>
      </c>
    </row>
    <row r="82" spans="1:21" x14ac:dyDescent="0.2">
      <c r="A82" s="59">
        <v>40231</v>
      </c>
      <c r="B82" s="45"/>
      <c r="C82" s="45"/>
      <c r="D82" s="45"/>
      <c r="E82" s="85"/>
      <c r="F82" s="18"/>
      <c r="G82" s="103"/>
      <c r="H82" s="7">
        <v>40351</v>
      </c>
      <c r="I82" s="32" t="s">
        <v>17</v>
      </c>
      <c r="J82" s="32" t="s">
        <v>15</v>
      </c>
      <c r="K82" s="32" t="s">
        <v>23</v>
      </c>
      <c r="L82" s="116">
        <v>0.2951388888888889</v>
      </c>
      <c r="M82" s="14">
        <v>0</v>
      </c>
      <c r="N82" s="1" t="s">
        <v>407</v>
      </c>
      <c r="O82" s="7">
        <v>40473</v>
      </c>
      <c r="P82" s="142"/>
      <c r="Q82" s="142"/>
      <c r="R82" s="142"/>
      <c r="S82" s="142"/>
      <c r="T82" s="143" t="s">
        <v>457</v>
      </c>
      <c r="U82" s="144" t="s">
        <v>435</v>
      </c>
    </row>
    <row r="83" spans="1:21" x14ac:dyDescent="0.2">
      <c r="A83" s="84" t="s">
        <v>232</v>
      </c>
      <c r="B83" s="97"/>
      <c r="C83" s="98"/>
      <c r="D83" s="98"/>
      <c r="E83" s="99">
        <f>SUM(E76:E82)</f>
        <v>1.5138888888888888</v>
      </c>
      <c r="F83" s="100"/>
      <c r="G83" s="108"/>
      <c r="H83" s="7">
        <v>40352</v>
      </c>
      <c r="I83" s="32" t="s">
        <v>17</v>
      </c>
      <c r="J83" s="32" t="s">
        <v>15</v>
      </c>
      <c r="K83" s="32" t="s">
        <v>23</v>
      </c>
      <c r="L83" s="116">
        <v>0.2951388888888889</v>
      </c>
      <c r="M83" s="14">
        <v>0</v>
      </c>
      <c r="N83" s="1" t="s">
        <v>409</v>
      </c>
      <c r="O83" s="59">
        <v>40474</v>
      </c>
      <c r="P83" s="45"/>
      <c r="Q83" s="45"/>
      <c r="R83" s="45"/>
      <c r="S83" s="85"/>
      <c r="T83" s="18"/>
      <c r="U83" s="103"/>
    </row>
    <row r="84" spans="1:21" x14ac:dyDescent="0.2">
      <c r="A84" s="7">
        <v>40232</v>
      </c>
      <c r="B84" s="33" t="s">
        <v>29</v>
      </c>
      <c r="C84" s="33" t="s">
        <v>15</v>
      </c>
      <c r="D84" s="33" t="s">
        <v>24</v>
      </c>
      <c r="E84" s="116">
        <v>0.38194444444444442</v>
      </c>
      <c r="F84" s="14">
        <v>0</v>
      </c>
      <c r="G84" s="1" t="s">
        <v>375</v>
      </c>
      <c r="H84" s="7">
        <v>40353</v>
      </c>
      <c r="I84" s="32" t="s">
        <v>17</v>
      </c>
      <c r="J84" s="32" t="s">
        <v>15</v>
      </c>
      <c r="K84" s="32" t="s">
        <v>23</v>
      </c>
      <c r="L84" s="116">
        <v>0.2951388888888889</v>
      </c>
      <c r="M84" s="14">
        <v>0</v>
      </c>
      <c r="N84" s="1" t="s">
        <v>409</v>
      </c>
      <c r="O84" s="7">
        <v>40475</v>
      </c>
      <c r="P84" s="45"/>
      <c r="Q84" s="45"/>
      <c r="R84" s="45"/>
      <c r="S84" s="85"/>
      <c r="T84" s="18"/>
      <c r="U84" s="103"/>
    </row>
    <row r="85" spans="1:21" x14ac:dyDescent="0.2">
      <c r="A85" s="7">
        <v>40233</v>
      </c>
      <c r="B85" s="33" t="s">
        <v>29</v>
      </c>
      <c r="C85" s="33" t="s">
        <v>15</v>
      </c>
      <c r="D85" s="33" t="s">
        <v>0</v>
      </c>
      <c r="E85" s="116">
        <v>0.34027777777777773</v>
      </c>
      <c r="F85" s="14">
        <v>0</v>
      </c>
      <c r="G85" s="1" t="s">
        <v>375</v>
      </c>
      <c r="H85" s="7">
        <v>40354</v>
      </c>
      <c r="I85" s="32" t="s">
        <v>17</v>
      </c>
      <c r="J85" s="32" t="s">
        <v>15</v>
      </c>
      <c r="K85" s="32" t="s">
        <v>23</v>
      </c>
      <c r="L85" s="116">
        <v>0.2951388888888889</v>
      </c>
      <c r="M85" s="14">
        <v>0</v>
      </c>
      <c r="N85" s="1" t="s">
        <v>410</v>
      </c>
      <c r="O85" s="59">
        <v>40476</v>
      </c>
      <c r="P85" s="45"/>
      <c r="Q85" s="45"/>
      <c r="R85" s="45"/>
      <c r="S85" s="85"/>
      <c r="T85" s="18"/>
      <c r="U85" s="103"/>
    </row>
    <row r="86" spans="1:21" x14ac:dyDescent="0.2">
      <c r="A86" s="7">
        <v>40234</v>
      </c>
      <c r="B86" s="33" t="s">
        <v>29</v>
      </c>
      <c r="C86" s="33" t="s">
        <v>15</v>
      </c>
      <c r="D86" s="33" t="s">
        <v>0</v>
      </c>
      <c r="E86" s="116">
        <v>0.34027777777777773</v>
      </c>
      <c r="F86" s="14">
        <v>0</v>
      </c>
      <c r="G86" s="1" t="s">
        <v>357</v>
      </c>
      <c r="H86" s="7">
        <v>40355</v>
      </c>
      <c r="I86" s="32" t="s">
        <v>17</v>
      </c>
      <c r="J86" s="32" t="s">
        <v>15</v>
      </c>
      <c r="K86" s="32" t="s">
        <v>39</v>
      </c>
      <c r="L86" s="116">
        <v>0.33333333333333331</v>
      </c>
      <c r="M86" s="14">
        <v>0</v>
      </c>
      <c r="N86" s="1" t="s">
        <v>411</v>
      </c>
      <c r="O86" s="84" t="s">
        <v>232</v>
      </c>
      <c r="P86" s="97"/>
      <c r="Q86" s="98"/>
      <c r="R86" s="98"/>
      <c r="S86" s="99">
        <f>SUM(S79:S85)</f>
        <v>0.86805555555555547</v>
      </c>
      <c r="T86" s="100"/>
      <c r="U86" s="108"/>
    </row>
    <row r="87" spans="1:21" x14ac:dyDescent="0.2">
      <c r="A87" s="7">
        <v>40235</v>
      </c>
      <c r="B87" s="33" t="s">
        <v>29</v>
      </c>
      <c r="C87" s="33" t="s">
        <v>15</v>
      </c>
      <c r="D87" s="33" t="s">
        <v>0</v>
      </c>
      <c r="E87" s="116">
        <v>0.34027777777777773</v>
      </c>
      <c r="F87" s="14">
        <v>0</v>
      </c>
      <c r="G87" s="1" t="s">
        <v>376</v>
      </c>
      <c r="H87" s="7">
        <v>40356</v>
      </c>
      <c r="I87" s="45"/>
      <c r="J87" s="45"/>
      <c r="K87" s="45"/>
      <c r="L87" s="85"/>
      <c r="M87" s="18"/>
      <c r="N87" s="103"/>
      <c r="O87" s="7">
        <v>40477</v>
      </c>
      <c r="P87" s="32" t="s">
        <v>17</v>
      </c>
      <c r="Q87" s="32" t="s">
        <v>15</v>
      </c>
      <c r="R87" s="32" t="s">
        <v>23</v>
      </c>
      <c r="S87" s="116">
        <v>0.2951388888888889</v>
      </c>
      <c r="T87" s="14">
        <v>0</v>
      </c>
      <c r="U87" s="1" t="s">
        <v>384</v>
      </c>
    </row>
    <row r="88" spans="1:21" x14ac:dyDescent="0.2">
      <c r="A88" s="7">
        <v>40236</v>
      </c>
      <c r="B88" s="45"/>
      <c r="C88" s="45"/>
      <c r="D88" s="45"/>
      <c r="E88" s="85"/>
      <c r="F88" s="18"/>
      <c r="G88" s="103"/>
      <c r="H88" s="7">
        <v>40357</v>
      </c>
      <c r="I88" s="45"/>
      <c r="J88" s="45"/>
      <c r="K88" s="45"/>
      <c r="L88" s="85"/>
      <c r="M88" s="18"/>
      <c r="N88" s="103"/>
      <c r="O88" s="7">
        <v>40478</v>
      </c>
      <c r="P88" s="32" t="s">
        <v>17</v>
      </c>
      <c r="Q88" s="32" t="s">
        <v>15</v>
      </c>
      <c r="R88" s="32" t="s">
        <v>23</v>
      </c>
      <c r="S88" s="116">
        <v>0.2951388888888889</v>
      </c>
      <c r="T88" s="14">
        <v>0</v>
      </c>
      <c r="U88" s="1" t="s">
        <v>135</v>
      </c>
    </row>
    <row r="89" spans="1:21" x14ac:dyDescent="0.2">
      <c r="A89" s="7"/>
      <c r="B89" s="8"/>
      <c r="C89" s="8"/>
      <c r="D89" s="8"/>
      <c r="E89" s="85"/>
      <c r="F89" s="43"/>
      <c r="G89" s="1"/>
      <c r="H89" s="84" t="s">
        <v>232</v>
      </c>
      <c r="I89" s="97"/>
      <c r="J89" s="98"/>
      <c r="K89" s="98"/>
      <c r="L89" s="99">
        <f>SUM(L82:L88)</f>
        <v>1.5138888888888888</v>
      </c>
      <c r="M89" s="100"/>
      <c r="N89" s="108"/>
      <c r="O89" s="59">
        <v>40479</v>
      </c>
      <c r="P89" s="32" t="s">
        <v>17</v>
      </c>
      <c r="Q89" s="32" t="s">
        <v>15</v>
      </c>
      <c r="R89" s="32" t="s">
        <v>23</v>
      </c>
      <c r="S89" s="116">
        <v>0.2951388888888889</v>
      </c>
      <c r="T89" s="14">
        <v>0</v>
      </c>
      <c r="U89" s="1" t="s">
        <v>135</v>
      </c>
    </row>
    <row r="90" spans="1:21" x14ac:dyDescent="0.2">
      <c r="A90" s="7"/>
      <c r="B90" s="8"/>
      <c r="C90" s="8"/>
      <c r="D90" s="8"/>
      <c r="E90" s="85"/>
      <c r="F90" s="43"/>
      <c r="G90" s="1"/>
      <c r="H90" s="7">
        <v>40358</v>
      </c>
      <c r="I90" s="33" t="s">
        <v>29</v>
      </c>
      <c r="J90" s="33" t="s">
        <v>15</v>
      </c>
      <c r="K90" s="33" t="s">
        <v>24</v>
      </c>
      <c r="L90" s="116">
        <v>0.34027777777777773</v>
      </c>
      <c r="M90" s="42" t="s">
        <v>331</v>
      </c>
      <c r="N90" s="1" t="s">
        <v>412</v>
      </c>
      <c r="O90" s="7">
        <v>40480</v>
      </c>
      <c r="P90" s="32" t="s">
        <v>17</v>
      </c>
      <c r="Q90" s="32" t="s">
        <v>15</v>
      </c>
      <c r="R90" s="32" t="s">
        <v>23</v>
      </c>
      <c r="S90" s="116">
        <v>0.2951388888888889</v>
      </c>
      <c r="T90" s="14">
        <v>0</v>
      </c>
      <c r="U90" s="1" t="s">
        <v>135</v>
      </c>
    </row>
    <row r="91" spans="1:21" x14ac:dyDescent="0.2">
      <c r="A91" s="7"/>
      <c r="B91" s="8"/>
      <c r="C91" s="8"/>
      <c r="D91" s="8"/>
      <c r="E91" s="85"/>
      <c r="F91" s="43"/>
      <c r="G91" s="1"/>
      <c r="H91" s="7"/>
      <c r="I91" s="8"/>
      <c r="J91" s="8"/>
      <c r="K91" s="8"/>
      <c r="L91" s="85"/>
      <c r="M91" s="43"/>
      <c r="N91" s="1"/>
      <c r="O91" s="59">
        <v>40481</v>
      </c>
      <c r="P91" s="32" t="s">
        <v>17</v>
      </c>
      <c r="Q91" s="32" t="s">
        <v>15</v>
      </c>
      <c r="R91" s="32" t="s">
        <v>39</v>
      </c>
      <c r="S91" s="116">
        <v>0.33333333333333331</v>
      </c>
      <c r="T91" s="14">
        <v>0</v>
      </c>
      <c r="U91" s="1" t="s">
        <v>135</v>
      </c>
    </row>
    <row r="92" spans="1:21" x14ac:dyDescent="0.2">
      <c r="A92" s="7"/>
      <c r="B92" s="8"/>
      <c r="C92" s="8"/>
      <c r="D92" s="8"/>
      <c r="E92" s="85"/>
      <c r="F92" s="43"/>
      <c r="G92" s="1"/>
      <c r="H92" s="7"/>
      <c r="I92" s="8"/>
      <c r="J92" s="8"/>
      <c r="K92" s="8"/>
      <c r="L92" s="85"/>
      <c r="M92" s="43"/>
      <c r="N92" s="1"/>
      <c r="O92" s="7"/>
      <c r="P92" s="8"/>
      <c r="Q92" s="8"/>
      <c r="R92" s="8"/>
      <c r="S92" s="85"/>
      <c r="T92" s="43"/>
      <c r="U92" s="1"/>
    </row>
    <row r="93" spans="1:21" x14ac:dyDescent="0.2">
      <c r="A93" s="7"/>
      <c r="B93" s="8"/>
      <c r="C93" s="8"/>
      <c r="D93" s="8"/>
      <c r="E93" s="85"/>
      <c r="F93" s="43"/>
      <c r="G93" s="1"/>
      <c r="H93" s="7"/>
      <c r="I93" s="8"/>
      <c r="J93" s="8"/>
      <c r="K93" s="8"/>
      <c r="L93" s="85"/>
      <c r="M93" s="43"/>
      <c r="N93" s="1"/>
      <c r="O93" s="7"/>
      <c r="P93" s="8"/>
      <c r="Q93" s="8"/>
      <c r="R93" s="8"/>
      <c r="S93" s="85"/>
      <c r="T93" s="43"/>
      <c r="U93" s="1"/>
    </row>
    <row r="94" spans="1:21" x14ac:dyDescent="0.2">
      <c r="A94" s="7"/>
      <c r="B94" s="8"/>
      <c r="C94" s="8"/>
      <c r="D94" s="8"/>
      <c r="E94" s="85"/>
      <c r="F94" s="43"/>
      <c r="G94" s="1"/>
      <c r="H94" s="7"/>
      <c r="I94" s="8"/>
      <c r="J94" s="8"/>
      <c r="K94" s="8"/>
      <c r="L94" s="85"/>
      <c r="M94" s="43"/>
      <c r="N94" s="1"/>
      <c r="O94" s="7"/>
      <c r="P94" s="8"/>
      <c r="Q94" s="8"/>
      <c r="R94" s="8"/>
      <c r="S94" s="85"/>
      <c r="T94" s="43"/>
      <c r="U94" s="1"/>
    </row>
    <row r="95" spans="1:21" x14ac:dyDescent="0.2">
      <c r="A95" s="7"/>
      <c r="B95" s="8"/>
      <c r="C95" s="8"/>
      <c r="D95" s="8"/>
      <c r="E95" s="85"/>
      <c r="F95" s="43"/>
      <c r="G95" s="1"/>
      <c r="H95" s="7"/>
      <c r="I95" s="8"/>
      <c r="J95" s="8"/>
      <c r="K95" s="8"/>
      <c r="L95" s="85"/>
      <c r="M95" s="43"/>
      <c r="N95" s="1"/>
      <c r="O95" s="7"/>
      <c r="P95" s="8"/>
      <c r="Q95" s="8"/>
      <c r="R95" s="8"/>
      <c r="S95" s="85"/>
      <c r="T95" s="43"/>
      <c r="U95" s="1"/>
    </row>
    <row r="96" spans="1:21" x14ac:dyDescent="0.2">
      <c r="A96" s="7"/>
      <c r="B96" s="8"/>
      <c r="C96" s="8"/>
      <c r="D96" s="8"/>
      <c r="E96" s="85"/>
      <c r="F96" s="43"/>
      <c r="G96" s="1"/>
      <c r="H96" s="7"/>
      <c r="I96" s="8"/>
      <c r="J96" s="8"/>
      <c r="K96" s="8"/>
      <c r="L96" s="85"/>
      <c r="M96" s="43"/>
      <c r="N96" s="1"/>
      <c r="O96" s="7"/>
      <c r="P96" s="8"/>
      <c r="Q96" s="8"/>
      <c r="R96" s="8"/>
      <c r="S96" s="85"/>
      <c r="T96" s="43"/>
      <c r="U96" s="1"/>
    </row>
    <row r="97" spans="1:21" x14ac:dyDescent="0.2">
      <c r="A97" s="7"/>
      <c r="B97" s="8"/>
      <c r="C97" s="8"/>
      <c r="D97" s="8"/>
      <c r="E97" s="85"/>
      <c r="F97" s="43"/>
      <c r="G97" s="1"/>
      <c r="H97" s="7"/>
      <c r="I97" s="8"/>
      <c r="J97" s="8"/>
      <c r="K97" s="8"/>
      <c r="L97" s="85"/>
      <c r="M97" s="43"/>
      <c r="N97" s="1"/>
      <c r="O97" s="7"/>
      <c r="P97" s="8"/>
      <c r="Q97" s="8"/>
      <c r="R97" s="8"/>
      <c r="S97" s="85"/>
      <c r="T97" s="43"/>
      <c r="U97" s="1"/>
    </row>
    <row r="98" spans="1:21" x14ac:dyDescent="0.2">
      <c r="A98" s="7"/>
      <c r="B98" s="8"/>
      <c r="C98" s="8"/>
      <c r="D98" s="8"/>
      <c r="E98" s="85"/>
      <c r="F98" s="43"/>
      <c r="G98" s="1"/>
      <c r="H98" s="7"/>
      <c r="I98" s="8"/>
      <c r="J98" s="8"/>
      <c r="K98" s="8"/>
      <c r="L98" s="85"/>
      <c r="M98" s="43"/>
      <c r="N98" s="1"/>
      <c r="O98" s="7"/>
      <c r="P98" s="8"/>
      <c r="Q98" s="8"/>
      <c r="R98" s="8"/>
      <c r="S98" s="85"/>
      <c r="T98" s="43"/>
      <c r="U98" s="1"/>
    </row>
    <row r="99" spans="1:21" x14ac:dyDescent="0.2">
      <c r="A99" s="7"/>
      <c r="B99" s="8"/>
      <c r="C99" s="8"/>
      <c r="D99" s="8"/>
      <c r="E99" s="85"/>
      <c r="F99" s="43"/>
      <c r="G99" s="1"/>
      <c r="H99" s="7"/>
      <c r="I99" s="8"/>
      <c r="J99" s="8"/>
      <c r="K99" s="8"/>
      <c r="L99" s="85"/>
      <c r="M99" s="43"/>
      <c r="N99" s="1"/>
      <c r="O99" s="7"/>
      <c r="P99" s="8"/>
      <c r="Q99" s="8"/>
      <c r="R99" s="8"/>
      <c r="S99" s="85"/>
      <c r="T99" s="43"/>
      <c r="U99" s="1"/>
    </row>
    <row r="100" spans="1:21" x14ac:dyDescent="0.2">
      <c r="A100" s="7"/>
      <c r="B100" s="8"/>
      <c r="C100" s="8"/>
      <c r="D100" s="8"/>
      <c r="E100" s="85"/>
      <c r="F100" s="43"/>
      <c r="G100" s="1"/>
      <c r="H100" s="7"/>
      <c r="I100" s="8"/>
      <c r="J100" s="8"/>
      <c r="K100" s="8"/>
      <c r="L100" s="85"/>
      <c r="M100" s="43"/>
      <c r="N100" s="1"/>
      <c r="O100" s="7"/>
      <c r="P100" s="8"/>
      <c r="Q100" s="8"/>
      <c r="R100" s="8"/>
      <c r="S100" s="85"/>
      <c r="T100" s="43"/>
      <c r="U100" s="1"/>
    </row>
    <row r="101" spans="1:21" x14ac:dyDescent="0.2">
      <c r="A101" s="7"/>
      <c r="B101" s="8"/>
      <c r="C101" s="8"/>
      <c r="D101" s="8"/>
      <c r="E101" s="85"/>
      <c r="F101" s="43"/>
      <c r="G101" s="1"/>
      <c r="H101" s="7"/>
      <c r="I101" s="8"/>
      <c r="J101" s="8"/>
      <c r="K101" s="8"/>
      <c r="L101" s="85"/>
      <c r="M101" s="43"/>
      <c r="N101" s="1"/>
      <c r="O101" s="7"/>
      <c r="P101" s="8"/>
      <c r="Q101" s="8"/>
      <c r="R101" s="8"/>
      <c r="S101" s="85"/>
      <c r="T101" s="43"/>
      <c r="U101" s="1"/>
    </row>
    <row r="102" spans="1:21" x14ac:dyDescent="0.2">
      <c r="A102" s="7"/>
      <c r="B102" s="8"/>
      <c r="C102" s="8"/>
      <c r="D102" s="8"/>
      <c r="E102" s="85"/>
      <c r="F102" s="43"/>
      <c r="G102" s="1"/>
      <c r="H102" s="7"/>
      <c r="I102" s="8"/>
      <c r="J102" s="8"/>
      <c r="K102" s="8"/>
      <c r="L102" s="85"/>
      <c r="M102" s="43"/>
      <c r="N102" s="1"/>
      <c r="O102" s="7"/>
      <c r="P102" s="8"/>
      <c r="Q102" s="8"/>
      <c r="R102" s="8"/>
      <c r="S102" s="85"/>
      <c r="T102" s="43"/>
      <c r="U102" s="1"/>
    </row>
    <row r="103" spans="1:21" x14ac:dyDescent="0.2">
      <c r="A103" s="7"/>
      <c r="B103" s="8"/>
      <c r="C103" s="8"/>
      <c r="D103" s="8"/>
      <c r="E103" s="85"/>
      <c r="F103" s="43"/>
      <c r="G103" s="1"/>
      <c r="H103" s="7"/>
      <c r="I103" s="8"/>
      <c r="J103" s="8"/>
      <c r="K103" s="8"/>
      <c r="L103" s="85"/>
      <c r="M103" s="43"/>
      <c r="N103" s="1"/>
      <c r="O103" s="7"/>
      <c r="P103" s="8"/>
      <c r="Q103" s="8"/>
      <c r="R103" s="8"/>
      <c r="S103" s="85"/>
      <c r="T103" s="43"/>
      <c r="U103" s="1"/>
    </row>
    <row r="104" spans="1:21" x14ac:dyDescent="0.2">
      <c r="A104" s="7"/>
      <c r="B104" s="8"/>
      <c r="C104" s="8"/>
      <c r="D104" s="8"/>
      <c r="E104" s="85"/>
      <c r="F104" s="43"/>
      <c r="G104" s="1"/>
      <c r="H104" s="7"/>
      <c r="I104" s="8"/>
      <c r="J104" s="8"/>
      <c r="K104" s="8"/>
      <c r="L104" s="85"/>
      <c r="M104" s="43"/>
      <c r="N104" s="1"/>
      <c r="O104" s="7"/>
      <c r="P104" s="8"/>
      <c r="Q104" s="8"/>
      <c r="R104" s="8"/>
      <c r="S104" s="85"/>
      <c r="T104" s="43"/>
      <c r="U104" s="1"/>
    </row>
    <row r="105" spans="1:21" x14ac:dyDescent="0.2">
      <c r="A105" s="7"/>
      <c r="B105" s="8"/>
      <c r="C105" s="8"/>
      <c r="D105" s="8"/>
      <c r="E105" s="85"/>
      <c r="F105" s="44"/>
      <c r="G105" s="29"/>
      <c r="H105" s="7"/>
      <c r="I105" s="8"/>
      <c r="J105" s="8"/>
      <c r="K105" s="8"/>
      <c r="L105" s="85"/>
      <c r="M105" s="44"/>
      <c r="N105" s="29"/>
      <c r="O105" s="7"/>
      <c r="P105" s="8"/>
      <c r="Q105" s="8"/>
      <c r="R105" s="8"/>
      <c r="S105" s="85"/>
      <c r="T105" s="44"/>
      <c r="U105" s="29"/>
    </row>
    <row r="106" spans="1:21" x14ac:dyDescent="0.2">
      <c r="A106" s="7"/>
      <c r="B106" s="8"/>
      <c r="C106" s="8"/>
      <c r="D106" s="8"/>
      <c r="E106" s="85"/>
      <c r="F106" s="43"/>
      <c r="G106" s="1"/>
      <c r="H106" s="7"/>
      <c r="I106" s="8"/>
      <c r="J106" s="8"/>
      <c r="K106" s="8"/>
      <c r="L106" s="85"/>
      <c r="M106" s="43"/>
      <c r="N106" s="1"/>
      <c r="O106" s="7"/>
      <c r="P106" s="8"/>
      <c r="Q106" s="8"/>
      <c r="R106" s="8"/>
      <c r="S106" s="85"/>
      <c r="T106" s="43"/>
      <c r="U106" s="1"/>
    </row>
    <row r="107" spans="1:21" x14ac:dyDescent="0.2">
      <c r="A107" s="7"/>
      <c r="B107" s="8"/>
      <c r="C107" s="8"/>
      <c r="D107" s="8"/>
      <c r="E107" s="85"/>
      <c r="F107" s="43"/>
      <c r="G107" s="1"/>
      <c r="H107" s="7"/>
      <c r="I107" s="8"/>
      <c r="J107" s="8"/>
      <c r="K107" s="8"/>
      <c r="L107" s="85"/>
      <c r="M107" s="43"/>
      <c r="N107" s="1"/>
      <c r="O107" s="7"/>
      <c r="P107" s="8"/>
      <c r="Q107" s="8"/>
      <c r="R107" s="8"/>
      <c r="S107" s="85"/>
      <c r="T107" s="43"/>
      <c r="U107" s="1"/>
    </row>
    <row r="108" spans="1:21" ht="13.5" thickBot="1" x14ac:dyDescent="0.25">
      <c r="A108" s="7"/>
      <c r="B108" s="8"/>
      <c r="C108" s="8"/>
      <c r="D108" s="8"/>
      <c r="E108" s="85"/>
      <c r="F108" s="43"/>
      <c r="G108" s="1"/>
      <c r="H108" s="7"/>
      <c r="I108" s="8"/>
      <c r="J108" s="8"/>
      <c r="K108" s="8"/>
      <c r="L108" s="85"/>
      <c r="M108" s="43"/>
      <c r="N108" s="1"/>
      <c r="O108" s="7"/>
      <c r="P108" s="8"/>
      <c r="Q108" s="8"/>
      <c r="R108" s="8"/>
      <c r="S108" s="85"/>
      <c r="T108" s="43"/>
      <c r="U108" s="1"/>
    </row>
    <row r="109" spans="1:21" ht="13.5" thickBot="1" x14ac:dyDescent="0.25">
      <c r="A109" s="17" t="s">
        <v>46</v>
      </c>
      <c r="B109" s="15" t="s">
        <v>47</v>
      </c>
      <c r="C109" s="15"/>
      <c r="D109" s="15"/>
      <c r="E109" s="15"/>
      <c r="F109" s="53" t="s">
        <v>115</v>
      </c>
      <c r="G109" s="16" t="s">
        <v>70</v>
      </c>
      <c r="H109" s="17" t="s">
        <v>451</v>
      </c>
      <c r="I109" s="15" t="s">
        <v>450</v>
      </c>
      <c r="J109" s="15"/>
      <c r="K109" s="15"/>
      <c r="L109" s="15"/>
      <c r="M109" s="53" t="s">
        <v>119</v>
      </c>
      <c r="N109" s="16" t="s">
        <v>70</v>
      </c>
      <c r="O109" s="17" t="s">
        <v>456</v>
      </c>
      <c r="P109" s="15" t="s">
        <v>455</v>
      </c>
      <c r="Q109" s="146" t="s">
        <v>461</v>
      </c>
      <c r="R109" s="15"/>
      <c r="S109" s="15"/>
      <c r="T109" s="53" t="s">
        <v>123</v>
      </c>
      <c r="U109" s="16" t="s">
        <v>70</v>
      </c>
    </row>
    <row r="110" spans="1:21" x14ac:dyDescent="0.2">
      <c r="A110" s="3" t="s">
        <v>18</v>
      </c>
      <c r="B110" s="4" t="s">
        <v>19</v>
      </c>
      <c r="C110" s="4" t="s">
        <v>21</v>
      </c>
      <c r="D110" s="4" t="s">
        <v>20</v>
      </c>
      <c r="E110" s="5" t="s">
        <v>43</v>
      </c>
      <c r="F110" s="5" t="s">
        <v>22</v>
      </c>
      <c r="G110" s="6" t="s">
        <v>30</v>
      </c>
      <c r="H110" s="3" t="s">
        <v>18</v>
      </c>
      <c r="I110" s="4" t="s">
        <v>19</v>
      </c>
      <c r="J110" s="4" t="s">
        <v>21</v>
      </c>
      <c r="K110" s="4" t="s">
        <v>20</v>
      </c>
      <c r="L110" s="5" t="s">
        <v>43</v>
      </c>
      <c r="M110" s="5" t="s">
        <v>22</v>
      </c>
      <c r="N110" s="6" t="s">
        <v>30</v>
      </c>
      <c r="O110" s="3" t="s">
        <v>18</v>
      </c>
      <c r="P110" s="4" t="s">
        <v>19</v>
      </c>
      <c r="Q110" s="4" t="s">
        <v>21</v>
      </c>
      <c r="R110" s="4" t="s">
        <v>20</v>
      </c>
      <c r="S110" s="5" t="s">
        <v>43</v>
      </c>
      <c r="T110" s="5" t="s">
        <v>22</v>
      </c>
      <c r="U110" s="6" t="s">
        <v>30</v>
      </c>
    </row>
    <row r="111" spans="1:21" x14ac:dyDescent="0.2">
      <c r="A111" s="7">
        <v>40237</v>
      </c>
      <c r="B111" s="45"/>
      <c r="C111" s="45"/>
      <c r="D111" s="45"/>
      <c r="E111" s="85"/>
      <c r="F111" s="18"/>
      <c r="G111" s="103"/>
      <c r="H111" s="7">
        <v>40359</v>
      </c>
      <c r="I111" s="33" t="s">
        <v>29</v>
      </c>
      <c r="J111" s="33" t="s">
        <v>15</v>
      </c>
      <c r="K111" s="33" t="s">
        <v>0</v>
      </c>
      <c r="L111" s="116">
        <v>0.34027777777777773</v>
      </c>
      <c r="M111" s="14">
        <v>0</v>
      </c>
      <c r="N111" s="1" t="s">
        <v>414</v>
      </c>
      <c r="O111" s="59">
        <v>40482</v>
      </c>
      <c r="P111" s="45"/>
      <c r="Q111" s="45"/>
      <c r="R111" s="45"/>
      <c r="S111" s="85"/>
      <c r="T111" s="18"/>
      <c r="U111" s="103"/>
    </row>
    <row r="112" spans="1:21" x14ac:dyDescent="0.2">
      <c r="A112" s="7">
        <v>40238</v>
      </c>
      <c r="B112" s="45"/>
      <c r="C112" s="45"/>
      <c r="D112" s="45"/>
      <c r="E112" s="85"/>
      <c r="F112" s="18"/>
      <c r="G112" s="103"/>
      <c r="H112" s="7">
        <v>40360</v>
      </c>
      <c r="I112" s="33" t="s">
        <v>29</v>
      </c>
      <c r="J112" s="33" t="s">
        <v>15</v>
      </c>
      <c r="K112" s="33" t="s">
        <v>0</v>
      </c>
      <c r="L112" s="116">
        <v>0.34027777777777773</v>
      </c>
      <c r="M112" s="14">
        <v>0</v>
      </c>
      <c r="N112" s="1" t="s">
        <v>413</v>
      </c>
      <c r="O112" s="59">
        <v>40483</v>
      </c>
      <c r="P112" s="45"/>
      <c r="Q112" s="45"/>
      <c r="R112" s="45"/>
      <c r="S112" s="85"/>
      <c r="T112" s="18"/>
      <c r="U112" s="103"/>
    </row>
    <row r="113" spans="1:21" x14ac:dyDescent="0.2">
      <c r="A113" s="84" t="s">
        <v>232</v>
      </c>
      <c r="B113" s="97"/>
      <c r="C113" s="98"/>
      <c r="D113" s="98"/>
      <c r="E113" s="99">
        <f>SUM(E106:E112)</f>
        <v>0</v>
      </c>
      <c r="F113" s="100"/>
      <c r="G113" s="108"/>
      <c r="H113" s="7">
        <v>40361</v>
      </c>
      <c r="I113" s="33" t="s">
        <v>29</v>
      </c>
      <c r="J113" s="33" t="s">
        <v>15</v>
      </c>
      <c r="K113" s="33" t="s">
        <v>0</v>
      </c>
      <c r="L113" s="116">
        <v>0.34027777777777773</v>
      </c>
      <c r="M113" s="14">
        <v>0</v>
      </c>
      <c r="N113" s="1" t="s">
        <v>415</v>
      </c>
      <c r="O113" s="84" t="s">
        <v>232</v>
      </c>
      <c r="P113" s="97"/>
      <c r="Q113" s="98"/>
      <c r="R113" s="98"/>
      <c r="S113" s="99">
        <f>SUM(S87:S91)</f>
        <v>1.5138888888888888</v>
      </c>
      <c r="T113" s="100"/>
      <c r="U113" s="108"/>
    </row>
    <row r="114" spans="1:21" x14ac:dyDescent="0.2">
      <c r="A114" s="7">
        <v>40239</v>
      </c>
      <c r="B114" s="30" t="s">
        <v>34</v>
      </c>
      <c r="C114" s="30" t="s">
        <v>56</v>
      </c>
      <c r="D114" s="30" t="s">
        <v>1</v>
      </c>
      <c r="E114" s="85">
        <v>0.3125</v>
      </c>
      <c r="F114" s="140" t="s">
        <v>15</v>
      </c>
      <c r="G114" s="1" t="s">
        <v>357</v>
      </c>
      <c r="H114" s="7">
        <v>40362</v>
      </c>
      <c r="I114" s="45"/>
      <c r="J114" s="45"/>
      <c r="K114" s="45"/>
      <c r="L114" s="85"/>
      <c r="M114" s="18"/>
      <c r="N114" s="103"/>
      <c r="O114" s="59">
        <v>40484</v>
      </c>
      <c r="P114" s="33" t="s">
        <v>29</v>
      </c>
      <c r="Q114" s="33" t="s">
        <v>15</v>
      </c>
      <c r="R114" s="33" t="s">
        <v>24</v>
      </c>
      <c r="S114" s="116">
        <v>0.38194444444444442</v>
      </c>
      <c r="T114" s="14">
        <v>0</v>
      </c>
      <c r="U114" s="1" t="s">
        <v>442</v>
      </c>
    </row>
    <row r="115" spans="1:21" x14ac:dyDescent="0.2">
      <c r="A115" s="7">
        <v>40240</v>
      </c>
      <c r="B115" s="30" t="s">
        <v>34</v>
      </c>
      <c r="C115" s="30" t="s">
        <v>15</v>
      </c>
      <c r="D115" s="30" t="s">
        <v>1</v>
      </c>
      <c r="E115" s="85">
        <v>0.29166666666666669</v>
      </c>
      <c r="F115" s="14">
        <v>0</v>
      </c>
      <c r="G115" s="1" t="s">
        <v>377</v>
      </c>
      <c r="H115" s="7">
        <v>40363</v>
      </c>
      <c r="I115" s="45"/>
      <c r="J115" s="45"/>
      <c r="K115" s="45"/>
      <c r="L115" s="85"/>
      <c r="M115" s="18"/>
      <c r="N115" s="103"/>
      <c r="O115" s="59">
        <v>40485</v>
      </c>
      <c r="P115" s="33" t="s">
        <v>29</v>
      </c>
      <c r="Q115" s="33" t="s">
        <v>15</v>
      </c>
      <c r="R115" s="33" t="s">
        <v>0</v>
      </c>
      <c r="S115" s="116">
        <v>0.34027777777777773</v>
      </c>
      <c r="T115" s="14">
        <v>0</v>
      </c>
      <c r="U115" s="1" t="s">
        <v>442</v>
      </c>
    </row>
    <row r="116" spans="1:21" x14ac:dyDescent="0.2">
      <c r="A116" s="7">
        <v>40241</v>
      </c>
      <c r="B116" s="30" t="s">
        <v>34</v>
      </c>
      <c r="C116" s="30" t="s">
        <v>15</v>
      </c>
      <c r="D116" s="30" t="s">
        <v>1</v>
      </c>
      <c r="E116" s="85">
        <v>0.29166666666666669</v>
      </c>
      <c r="F116" s="14">
        <v>0</v>
      </c>
      <c r="G116" s="1" t="s">
        <v>378</v>
      </c>
      <c r="H116" s="7">
        <v>40364</v>
      </c>
      <c r="I116" s="45"/>
      <c r="J116" s="45"/>
      <c r="K116" s="45"/>
      <c r="L116" s="85"/>
      <c r="M116" s="18"/>
      <c r="N116" s="103"/>
      <c r="O116" s="59">
        <v>40486</v>
      </c>
      <c r="P116" s="33" t="s">
        <v>29</v>
      </c>
      <c r="Q116" s="33" t="s">
        <v>15</v>
      </c>
      <c r="R116" s="33" t="s">
        <v>0</v>
      </c>
      <c r="S116" s="116">
        <v>0.34027777777777773</v>
      </c>
      <c r="T116" s="14">
        <v>0</v>
      </c>
      <c r="U116" s="1" t="s">
        <v>442</v>
      </c>
    </row>
    <row r="117" spans="1:21" x14ac:dyDescent="0.2">
      <c r="A117" s="7">
        <v>40242</v>
      </c>
      <c r="B117" s="30" t="s">
        <v>34</v>
      </c>
      <c r="C117" s="30" t="s">
        <v>15</v>
      </c>
      <c r="D117" s="30" t="s">
        <v>1</v>
      </c>
      <c r="E117" s="85">
        <v>0.29166666666666669</v>
      </c>
      <c r="F117" s="14">
        <v>0</v>
      </c>
      <c r="G117" s="1" t="s">
        <v>375</v>
      </c>
      <c r="H117" s="84" t="s">
        <v>232</v>
      </c>
      <c r="I117" s="97"/>
      <c r="J117" s="98"/>
      <c r="K117" s="98"/>
      <c r="L117" s="99">
        <f>SUM(L90:L116)</f>
        <v>1.3611111111111109</v>
      </c>
      <c r="M117" s="100"/>
      <c r="N117" s="108"/>
      <c r="O117" s="59">
        <v>40487</v>
      </c>
      <c r="P117" s="33" t="s">
        <v>29</v>
      </c>
      <c r="Q117" s="33" t="s">
        <v>15</v>
      </c>
      <c r="R117" s="33" t="s">
        <v>0</v>
      </c>
      <c r="S117" s="116">
        <v>0.34027777777777773</v>
      </c>
      <c r="T117" s="14">
        <v>0</v>
      </c>
      <c r="U117" s="1" t="s">
        <v>442</v>
      </c>
    </row>
    <row r="118" spans="1:21" x14ac:dyDescent="0.2">
      <c r="A118" s="7">
        <v>40243</v>
      </c>
      <c r="B118" s="30" t="s">
        <v>34</v>
      </c>
      <c r="C118" s="30" t="s">
        <v>15</v>
      </c>
      <c r="D118" s="30" t="s">
        <v>1</v>
      </c>
      <c r="E118" s="85">
        <v>0.29166666666666669</v>
      </c>
      <c r="F118" s="14">
        <v>0</v>
      </c>
      <c r="G118" s="1" t="s">
        <v>379</v>
      </c>
      <c r="H118" s="7">
        <v>40365</v>
      </c>
      <c r="I118" s="32" t="s">
        <v>17</v>
      </c>
      <c r="J118" s="32" t="s">
        <v>15</v>
      </c>
      <c r="K118" s="32" t="s">
        <v>23</v>
      </c>
      <c r="L118" s="116">
        <v>0.2951388888888889</v>
      </c>
      <c r="M118" s="14">
        <v>0</v>
      </c>
      <c r="N118" s="1" t="s">
        <v>415</v>
      </c>
      <c r="O118" s="59">
        <v>40488</v>
      </c>
      <c r="P118" s="30" t="s">
        <v>2</v>
      </c>
      <c r="Q118" s="31" t="s">
        <v>15</v>
      </c>
      <c r="R118" s="30" t="s">
        <v>1</v>
      </c>
      <c r="S118" s="85">
        <v>0.3125</v>
      </c>
      <c r="T118" s="156" t="s">
        <v>207</v>
      </c>
      <c r="U118" s="1" t="s">
        <v>463</v>
      </c>
    </row>
    <row r="119" spans="1:21" x14ac:dyDescent="0.2">
      <c r="A119" s="7">
        <v>40244</v>
      </c>
      <c r="B119" s="45"/>
      <c r="C119" s="45"/>
      <c r="D119" s="45"/>
      <c r="E119" s="85"/>
      <c r="F119" s="18"/>
      <c r="G119" s="103"/>
      <c r="H119" s="7">
        <v>40366</v>
      </c>
      <c r="I119" s="32" t="s">
        <v>17</v>
      </c>
      <c r="J119" s="32" t="s">
        <v>15</v>
      </c>
      <c r="K119" s="32" t="s">
        <v>23</v>
      </c>
      <c r="L119" s="116">
        <v>0.2951388888888889</v>
      </c>
      <c r="M119" s="14">
        <v>0</v>
      </c>
      <c r="N119" s="1" t="s">
        <v>416</v>
      </c>
      <c r="O119" s="59">
        <v>40489</v>
      </c>
      <c r="P119" s="45"/>
      <c r="Q119" s="45"/>
      <c r="R119" s="45"/>
      <c r="S119" s="85"/>
      <c r="T119" s="18"/>
      <c r="U119" s="153" t="s">
        <v>462</v>
      </c>
    </row>
    <row r="120" spans="1:21" x14ac:dyDescent="0.2">
      <c r="A120" s="7">
        <v>40245</v>
      </c>
      <c r="B120" s="45"/>
      <c r="C120" s="45"/>
      <c r="D120" s="45"/>
      <c r="E120" s="85"/>
      <c r="F120" s="18"/>
      <c r="G120" s="103"/>
      <c r="H120" s="7">
        <v>40367</v>
      </c>
      <c r="I120" s="32" t="s">
        <v>17</v>
      </c>
      <c r="J120" s="32" t="s">
        <v>15</v>
      </c>
      <c r="K120" s="32" t="s">
        <v>23</v>
      </c>
      <c r="L120" s="116">
        <v>0.2951388888888889</v>
      </c>
      <c r="M120" s="14">
        <v>0</v>
      </c>
      <c r="N120" s="1" t="s">
        <v>417</v>
      </c>
      <c r="O120" s="59">
        <v>40490</v>
      </c>
      <c r="P120" s="45"/>
      <c r="Q120" s="45"/>
      <c r="R120" s="45"/>
      <c r="S120" s="85"/>
      <c r="T120" s="18"/>
      <c r="U120" s="103"/>
    </row>
    <row r="121" spans="1:21" x14ac:dyDescent="0.2">
      <c r="A121" s="84" t="s">
        <v>232</v>
      </c>
      <c r="B121" s="97"/>
      <c r="C121" s="98"/>
      <c r="D121" s="98"/>
      <c r="E121" s="99">
        <f>SUM(E114:E120)</f>
        <v>1.479166666666667</v>
      </c>
      <c r="F121" s="100"/>
      <c r="G121" s="108"/>
      <c r="H121" s="7">
        <v>40368</v>
      </c>
      <c r="I121" s="32" t="s">
        <v>17</v>
      </c>
      <c r="J121" s="32" t="s">
        <v>15</v>
      </c>
      <c r="K121" s="32" t="s">
        <v>23</v>
      </c>
      <c r="L121" s="116">
        <v>0.2951388888888889</v>
      </c>
      <c r="M121" s="14">
        <v>0</v>
      </c>
      <c r="N121" s="1" t="s">
        <v>418</v>
      </c>
      <c r="O121" s="84" t="s">
        <v>232</v>
      </c>
      <c r="P121" s="97"/>
      <c r="Q121" s="98"/>
      <c r="R121" s="98"/>
      <c r="S121" s="99">
        <f>SUM(S114:S120)</f>
        <v>1.7152777777777775</v>
      </c>
      <c r="T121" s="100"/>
      <c r="U121" s="108"/>
    </row>
    <row r="122" spans="1:21" x14ac:dyDescent="0.2">
      <c r="A122" s="7">
        <v>40246</v>
      </c>
      <c r="B122" s="33" t="s">
        <v>29</v>
      </c>
      <c r="C122" s="33" t="s">
        <v>15</v>
      </c>
      <c r="D122" s="33" t="s">
        <v>24</v>
      </c>
      <c r="E122" s="116">
        <v>0.38194444444444442</v>
      </c>
      <c r="F122" s="14">
        <v>0</v>
      </c>
      <c r="G122" s="1" t="s">
        <v>380</v>
      </c>
      <c r="H122" s="7">
        <v>40369</v>
      </c>
      <c r="I122" s="32" t="s">
        <v>17</v>
      </c>
      <c r="J122" s="32" t="s">
        <v>15</v>
      </c>
      <c r="K122" s="32" t="s">
        <v>39</v>
      </c>
      <c r="L122" s="116">
        <v>0.33333333333333331</v>
      </c>
      <c r="M122" s="14">
        <v>0</v>
      </c>
      <c r="N122" s="1" t="s">
        <v>419</v>
      </c>
      <c r="O122" s="59">
        <v>40491</v>
      </c>
      <c r="P122" s="32" t="s">
        <v>17</v>
      </c>
      <c r="Q122" s="32" t="s">
        <v>15</v>
      </c>
      <c r="R122" s="32" t="s">
        <v>23</v>
      </c>
      <c r="S122" s="116">
        <v>0.2951388888888889</v>
      </c>
      <c r="T122" s="14">
        <v>0</v>
      </c>
      <c r="U122" s="1" t="s">
        <v>443</v>
      </c>
    </row>
    <row r="123" spans="1:21" x14ac:dyDescent="0.2">
      <c r="A123" s="7">
        <v>40247</v>
      </c>
      <c r="B123" s="33" t="s">
        <v>29</v>
      </c>
      <c r="C123" s="33" t="s">
        <v>15</v>
      </c>
      <c r="D123" s="33" t="s">
        <v>0</v>
      </c>
      <c r="E123" s="116">
        <v>0.34027777777777773</v>
      </c>
      <c r="F123" s="14">
        <v>0</v>
      </c>
      <c r="G123" s="1" t="s">
        <v>380</v>
      </c>
      <c r="H123" s="7">
        <v>40370</v>
      </c>
      <c r="I123" s="45"/>
      <c r="J123" s="45"/>
      <c r="K123" s="45"/>
      <c r="L123" s="85"/>
      <c r="M123" s="18"/>
      <c r="N123" s="103"/>
      <c r="O123" s="59">
        <v>40492</v>
      </c>
      <c r="P123" s="23" t="s">
        <v>17</v>
      </c>
      <c r="Q123" s="23" t="s">
        <v>15</v>
      </c>
      <c r="R123" s="23" t="s">
        <v>340</v>
      </c>
      <c r="S123" s="145">
        <v>0.2951388888888889</v>
      </c>
      <c r="T123" s="126" t="s">
        <v>346</v>
      </c>
      <c r="U123" s="127" t="s">
        <v>361</v>
      </c>
    </row>
    <row r="124" spans="1:21" x14ac:dyDescent="0.2">
      <c r="A124" s="7">
        <v>40248</v>
      </c>
      <c r="B124" s="33" t="s">
        <v>29</v>
      </c>
      <c r="C124" s="33" t="s">
        <v>15</v>
      </c>
      <c r="D124" s="33" t="s">
        <v>0</v>
      </c>
      <c r="E124" s="116">
        <v>0.34027777777777773</v>
      </c>
      <c r="F124" s="14">
        <v>0</v>
      </c>
      <c r="G124" s="1" t="s">
        <v>380</v>
      </c>
      <c r="H124" s="7">
        <v>40371</v>
      </c>
      <c r="I124" s="45"/>
      <c r="J124" s="45"/>
      <c r="K124" s="45"/>
      <c r="L124" s="85"/>
      <c r="M124" s="18"/>
      <c r="N124" s="103"/>
      <c r="O124" s="59">
        <v>40493</v>
      </c>
      <c r="P124" s="32" t="s">
        <v>17</v>
      </c>
      <c r="Q124" s="32" t="s">
        <v>15</v>
      </c>
      <c r="R124" s="32" t="s">
        <v>23</v>
      </c>
      <c r="S124" s="116">
        <v>0.2951388888888889</v>
      </c>
      <c r="T124" s="14">
        <v>0</v>
      </c>
      <c r="U124" s="1" t="s">
        <v>444</v>
      </c>
    </row>
    <row r="125" spans="1:21" x14ac:dyDescent="0.2">
      <c r="A125" s="7">
        <v>40249</v>
      </c>
      <c r="B125" s="33" t="s">
        <v>29</v>
      </c>
      <c r="C125" s="33" t="s">
        <v>15</v>
      </c>
      <c r="D125" s="33" t="s">
        <v>0</v>
      </c>
      <c r="E125" s="116">
        <v>0.34027777777777773</v>
      </c>
      <c r="F125" s="14">
        <v>0</v>
      </c>
      <c r="G125" s="1" t="s">
        <v>318</v>
      </c>
      <c r="H125" s="84" t="s">
        <v>232</v>
      </c>
      <c r="I125" s="97"/>
      <c r="J125" s="98"/>
      <c r="K125" s="98"/>
      <c r="L125" s="99">
        <f>SUM(L118:L124)</f>
        <v>1.5138888888888888</v>
      </c>
      <c r="M125" s="100"/>
      <c r="N125" s="108"/>
      <c r="O125" s="59">
        <v>40494</v>
      </c>
      <c r="P125" s="32" t="s">
        <v>17</v>
      </c>
      <c r="Q125" s="32" t="s">
        <v>15</v>
      </c>
      <c r="R125" s="32" t="s">
        <v>23</v>
      </c>
      <c r="S125" s="116">
        <v>0.2951388888888889</v>
      </c>
      <c r="T125" s="14">
        <v>0</v>
      </c>
      <c r="U125" s="1" t="s">
        <v>444</v>
      </c>
    </row>
    <row r="126" spans="1:21" x14ac:dyDescent="0.2">
      <c r="A126" s="7">
        <v>40250</v>
      </c>
      <c r="B126" s="45"/>
      <c r="C126" s="45"/>
      <c r="D126" s="45"/>
      <c r="E126" s="85"/>
      <c r="F126" s="18"/>
      <c r="G126" s="103"/>
      <c r="H126" s="7">
        <v>40372</v>
      </c>
      <c r="I126" s="75"/>
      <c r="J126" s="75"/>
      <c r="K126" s="75"/>
      <c r="L126" s="138">
        <v>0.38194444444444442</v>
      </c>
      <c r="M126" s="76"/>
      <c r="N126" s="68" t="s">
        <v>50</v>
      </c>
      <c r="O126" s="59">
        <v>40495</v>
      </c>
      <c r="P126" s="32" t="s">
        <v>17</v>
      </c>
      <c r="Q126" s="32" t="s">
        <v>15</v>
      </c>
      <c r="R126" s="32" t="s">
        <v>39</v>
      </c>
      <c r="S126" s="116">
        <v>0.33333333333333331</v>
      </c>
      <c r="T126" s="14">
        <v>0</v>
      </c>
      <c r="U126" s="1" t="s">
        <v>444</v>
      </c>
    </row>
    <row r="127" spans="1:21" x14ac:dyDescent="0.2">
      <c r="A127" s="7">
        <v>40251</v>
      </c>
      <c r="B127" s="45"/>
      <c r="C127" s="45"/>
      <c r="D127" s="45"/>
      <c r="E127" s="85"/>
      <c r="F127" s="18"/>
      <c r="G127" s="103"/>
      <c r="H127" s="7">
        <v>40373</v>
      </c>
      <c r="I127" s="33" t="s">
        <v>29</v>
      </c>
      <c r="J127" s="33" t="s">
        <v>15</v>
      </c>
      <c r="K127" s="33" t="s">
        <v>0</v>
      </c>
      <c r="L127" s="116">
        <v>0.34027777777777773</v>
      </c>
      <c r="M127" s="14">
        <v>0</v>
      </c>
      <c r="N127" s="1" t="s">
        <v>420</v>
      </c>
      <c r="O127" s="59">
        <v>40496</v>
      </c>
      <c r="P127" s="45"/>
      <c r="Q127" s="45"/>
      <c r="R127" s="45"/>
      <c r="S127" s="85"/>
      <c r="T127" s="18"/>
      <c r="U127" s="103"/>
    </row>
    <row r="128" spans="1:21" x14ac:dyDescent="0.2">
      <c r="A128" s="7">
        <v>40252</v>
      </c>
      <c r="B128" s="45"/>
      <c r="C128" s="45"/>
      <c r="D128" s="45"/>
      <c r="E128" s="85"/>
      <c r="F128" s="18"/>
      <c r="G128" s="103"/>
      <c r="H128" s="7">
        <v>40374</v>
      </c>
      <c r="I128" s="33" t="s">
        <v>29</v>
      </c>
      <c r="J128" s="33" t="s">
        <v>15</v>
      </c>
      <c r="K128" s="33" t="s">
        <v>0</v>
      </c>
      <c r="L128" s="116">
        <v>0.34027777777777773</v>
      </c>
      <c r="M128" s="14">
        <v>0</v>
      </c>
      <c r="N128" s="1" t="s">
        <v>421</v>
      </c>
      <c r="O128" s="59">
        <v>40497</v>
      </c>
      <c r="P128" s="45"/>
      <c r="Q128" s="45"/>
      <c r="R128" s="45"/>
      <c r="S128" s="85"/>
      <c r="T128" s="18"/>
      <c r="U128" s="103"/>
    </row>
    <row r="129" spans="1:21" x14ac:dyDescent="0.2">
      <c r="A129" s="84" t="s">
        <v>232</v>
      </c>
      <c r="B129" s="97"/>
      <c r="C129" s="98"/>
      <c r="D129" s="98"/>
      <c r="E129" s="99">
        <f>SUM(E122:E128)</f>
        <v>1.4027777777777775</v>
      </c>
      <c r="F129" s="100"/>
      <c r="G129" s="108"/>
      <c r="H129" s="7">
        <v>40375</v>
      </c>
      <c r="I129" s="33" t="s">
        <v>29</v>
      </c>
      <c r="J129" s="33" t="s">
        <v>15</v>
      </c>
      <c r="K129" s="33" t="s">
        <v>0</v>
      </c>
      <c r="L129" s="116">
        <v>0.34027777777777773</v>
      </c>
      <c r="M129" s="14">
        <v>0</v>
      </c>
      <c r="N129" s="1" t="s">
        <v>422</v>
      </c>
      <c r="O129" s="84" t="s">
        <v>232</v>
      </c>
      <c r="P129" s="97"/>
      <c r="Q129" s="98"/>
      <c r="R129" s="98"/>
      <c r="S129" s="99">
        <f>SUM(S122:S128)</f>
        <v>1.5138888888888888</v>
      </c>
      <c r="T129" s="100"/>
      <c r="U129" s="108"/>
    </row>
    <row r="130" spans="1:21" x14ac:dyDescent="0.2">
      <c r="A130" s="7">
        <v>40253</v>
      </c>
      <c r="B130" s="32" t="s">
        <v>17</v>
      </c>
      <c r="C130" s="32" t="s">
        <v>15</v>
      </c>
      <c r="D130" s="32" t="s">
        <v>23</v>
      </c>
      <c r="E130" s="116">
        <v>0.2951388888888889</v>
      </c>
      <c r="F130" s="14">
        <v>0</v>
      </c>
      <c r="G130" s="1" t="s">
        <v>381</v>
      </c>
      <c r="H130" s="7">
        <v>40376</v>
      </c>
      <c r="I130" s="45"/>
      <c r="J130" s="45"/>
      <c r="K130" s="45"/>
      <c r="L130" s="85"/>
      <c r="M130" s="18"/>
      <c r="N130" s="103"/>
      <c r="O130" s="59">
        <v>40498</v>
      </c>
      <c r="P130" s="33" t="s">
        <v>29</v>
      </c>
      <c r="Q130" s="33" t="s">
        <v>15</v>
      </c>
      <c r="R130" s="33" t="s">
        <v>24</v>
      </c>
      <c r="S130" s="116">
        <v>0.38194444444444442</v>
      </c>
      <c r="T130" s="14">
        <v>0</v>
      </c>
      <c r="U130" s="1" t="s">
        <v>445</v>
      </c>
    </row>
    <row r="131" spans="1:21" x14ac:dyDescent="0.2">
      <c r="A131" s="7">
        <v>40254</v>
      </c>
      <c r="B131" s="32" t="s">
        <v>17</v>
      </c>
      <c r="C131" s="32" t="s">
        <v>15</v>
      </c>
      <c r="D131" s="32" t="s">
        <v>23</v>
      </c>
      <c r="E131" s="116">
        <v>0.2951388888888889</v>
      </c>
      <c r="F131" s="14">
        <v>0</v>
      </c>
      <c r="G131" s="1" t="s">
        <v>382</v>
      </c>
      <c r="H131" s="7">
        <v>40377</v>
      </c>
      <c r="I131" s="45"/>
      <c r="J131" s="45"/>
      <c r="K131" s="45"/>
      <c r="L131" s="85"/>
      <c r="M131" s="18"/>
      <c r="N131" s="103"/>
      <c r="O131" s="59">
        <v>40499</v>
      </c>
      <c r="P131" s="33" t="s">
        <v>29</v>
      </c>
      <c r="Q131" s="33" t="s">
        <v>15</v>
      </c>
      <c r="R131" s="33" t="s">
        <v>0</v>
      </c>
      <c r="S131" s="116">
        <v>0.34027777777777773</v>
      </c>
      <c r="T131" s="14">
        <v>0</v>
      </c>
      <c r="U131" s="1" t="s">
        <v>318</v>
      </c>
    </row>
    <row r="132" spans="1:21" x14ac:dyDescent="0.2">
      <c r="A132" s="7">
        <v>40255</v>
      </c>
      <c r="B132" s="32" t="s">
        <v>17</v>
      </c>
      <c r="C132" s="32" t="s">
        <v>15</v>
      </c>
      <c r="D132" s="32" t="s">
        <v>23</v>
      </c>
      <c r="E132" s="116">
        <v>0.2951388888888889</v>
      </c>
      <c r="F132" s="14">
        <v>0</v>
      </c>
      <c r="G132" s="1" t="s">
        <v>384</v>
      </c>
      <c r="H132" s="7">
        <v>40378</v>
      </c>
      <c r="I132" s="45"/>
      <c r="J132" s="45"/>
      <c r="K132" s="45"/>
      <c r="L132" s="85"/>
      <c r="M132" s="18"/>
      <c r="N132" s="103"/>
      <c r="O132" s="59">
        <v>40500</v>
      </c>
      <c r="P132" s="33" t="s">
        <v>29</v>
      </c>
      <c r="Q132" s="33" t="s">
        <v>15</v>
      </c>
      <c r="R132" s="33" t="s">
        <v>0</v>
      </c>
      <c r="S132" s="116">
        <v>0.34027777777777773</v>
      </c>
      <c r="T132" s="14">
        <v>0</v>
      </c>
      <c r="U132" s="1" t="s">
        <v>318</v>
      </c>
    </row>
    <row r="133" spans="1:21" x14ac:dyDescent="0.2">
      <c r="A133" s="7">
        <v>40256</v>
      </c>
      <c r="B133" s="32" t="s">
        <v>17</v>
      </c>
      <c r="C133" s="32" t="s">
        <v>15</v>
      </c>
      <c r="D133" s="32" t="s">
        <v>23</v>
      </c>
      <c r="E133" s="116">
        <v>0.2951388888888889</v>
      </c>
      <c r="F133" s="14">
        <v>0</v>
      </c>
      <c r="G133" s="1" t="s">
        <v>385</v>
      </c>
      <c r="H133" s="84" t="s">
        <v>232</v>
      </c>
      <c r="I133" s="97"/>
      <c r="J133" s="98"/>
      <c r="K133" s="98"/>
      <c r="L133" s="99">
        <f>SUM(L126:L132)</f>
        <v>1.4027777777777775</v>
      </c>
      <c r="M133" s="100"/>
      <c r="N133" s="108"/>
      <c r="O133" s="59">
        <v>40501</v>
      </c>
      <c r="P133" s="20"/>
      <c r="Q133" s="20"/>
      <c r="R133" s="20"/>
      <c r="S133" s="139">
        <v>0.34027777777777773</v>
      </c>
      <c r="T133" s="21"/>
      <c r="U133" s="19" t="s">
        <v>35</v>
      </c>
    </row>
    <row r="134" spans="1:21" x14ac:dyDescent="0.2">
      <c r="A134" s="7">
        <v>40257</v>
      </c>
      <c r="B134" s="32" t="s">
        <v>17</v>
      </c>
      <c r="C134" s="32" t="s">
        <v>15</v>
      </c>
      <c r="D134" s="32" t="s">
        <v>39</v>
      </c>
      <c r="E134" s="116">
        <v>0.33333333333333331</v>
      </c>
      <c r="F134" s="14">
        <v>0</v>
      </c>
      <c r="G134" s="1" t="s">
        <v>384</v>
      </c>
      <c r="H134" s="7">
        <v>40379</v>
      </c>
      <c r="I134" s="32" t="s">
        <v>17</v>
      </c>
      <c r="J134" s="32" t="s">
        <v>15</v>
      </c>
      <c r="K134" s="32" t="s">
        <v>23</v>
      </c>
      <c r="L134" s="116">
        <v>0.2951388888888889</v>
      </c>
      <c r="M134" s="14">
        <v>0</v>
      </c>
      <c r="N134" s="1" t="s">
        <v>423</v>
      </c>
      <c r="O134" s="59">
        <v>40502</v>
      </c>
      <c r="P134" s="45"/>
      <c r="Q134" s="45"/>
      <c r="R134" s="45"/>
      <c r="S134" s="85"/>
      <c r="T134" s="18"/>
      <c r="U134" s="103"/>
    </row>
    <row r="135" spans="1:21" x14ac:dyDescent="0.2">
      <c r="A135" s="7">
        <v>40258</v>
      </c>
      <c r="B135" s="45"/>
      <c r="C135" s="45"/>
      <c r="D135" s="45"/>
      <c r="E135" s="85"/>
      <c r="F135" s="18"/>
      <c r="G135" s="103"/>
      <c r="H135" s="7">
        <v>40380</v>
      </c>
      <c r="I135" s="32" t="s">
        <v>17</v>
      </c>
      <c r="J135" s="32" t="s">
        <v>15</v>
      </c>
      <c r="K135" s="32" t="s">
        <v>23</v>
      </c>
      <c r="L135" s="116">
        <v>0.2951388888888889</v>
      </c>
      <c r="M135" s="14">
        <v>0</v>
      </c>
      <c r="N135" s="1" t="s">
        <v>423</v>
      </c>
      <c r="O135" s="59">
        <v>40503</v>
      </c>
      <c r="P135" s="45"/>
      <c r="Q135" s="45"/>
      <c r="R135" s="45"/>
      <c r="S135" s="85"/>
      <c r="T135" s="18"/>
      <c r="U135" s="103"/>
    </row>
    <row r="136" spans="1:21" x14ac:dyDescent="0.2">
      <c r="A136" s="7">
        <v>40259</v>
      </c>
      <c r="B136" s="45"/>
      <c r="C136" s="45"/>
      <c r="D136" s="45"/>
      <c r="E136" s="85"/>
      <c r="F136" s="18"/>
      <c r="G136" s="103"/>
      <c r="H136" s="7">
        <v>40381</v>
      </c>
      <c r="I136" s="32" t="s">
        <v>17</v>
      </c>
      <c r="J136" s="32" t="s">
        <v>15</v>
      </c>
      <c r="K136" s="32" t="s">
        <v>23</v>
      </c>
      <c r="L136" s="116">
        <v>0.2951388888888889</v>
      </c>
      <c r="M136" s="14">
        <v>0</v>
      </c>
      <c r="N136" s="1" t="s">
        <v>423</v>
      </c>
      <c r="O136" s="59">
        <v>40504</v>
      </c>
      <c r="P136" s="45"/>
      <c r="Q136" s="45"/>
      <c r="R136" s="45"/>
      <c r="S136" s="85"/>
      <c r="T136" s="18"/>
      <c r="U136" s="103"/>
    </row>
    <row r="137" spans="1:21" x14ac:dyDescent="0.2">
      <c r="A137" s="84" t="s">
        <v>232</v>
      </c>
      <c r="B137" s="97"/>
      <c r="C137" s="98"/>
      <c r="D137" s="98"/>
      <c r="E137" s="99">
        <f>SUM(E130:E136)</f>
        <v>1.5138888888888888</v>
      </c>
      <c r="F137" s="100"/>
      <c r="G137" s="108"/>
      <c r="H137" s="7">
        <v>40382</v>
      </c>
      <c r="I137" s="32" t="s">
        <v>17</v>
      </c>
      <c r="J137" s="32" t="s">
        <v>15</v>
      </c>
      <c r="K137" s="32" t="s">
        <v>23</v>
      </c>
      <c r="L137" s="116">
        <v>0.2951388888888889</v>
      </c>
      <c r="M137" s="14">
        <v>0</v>
      </c>
      <c r="N137" s="1" t="s">
        <v>423</v>
      </c>
      <c r="O137" s="84" t="s">
        <v>232</v>
      </c>
      <c r="P137" s="97"/>
      <c r="Q137" s="98"/>
      <c r="R137" s="98"/>
      <c r="S137" s="99">
        <f>SUM(S130:S136)</f>
        <v>1.4027777777777775</v>
      </c>
      <c r="T137" s="100"/>
      <c r="U137" s="108"/>
    </row>
    <row r="138" spans="1:21" x14ac:dyDescent="0.2">
      <c r="A138" s="7">
        <v>40260</v>
      </c>
      <c r="B138" s="33" t="s">
        <v>29</v>
      </c>
      <c r="C138" s="33" t="s">
        <v>15</v>
      </c>
      <c r="D138" s="33" t="s">
        <v>24</v>
      </c>
      <c r="E138" s="116">
        <v>0.38194444444444442</v>
      </c>
      <c r="F138" s="14">
        <v>0</v>
      </c>
      <c r="G138" s="1" t="s">
        <v>386</v>
      </c>
      <c r="H138" s="7">
        <v>40383</v>
      </c>
      <c r="I138" s="32" t="s">
        <v>17</v>
      </c>
      <c r="J138" s="32" t="s">
        <v>15</v>
      </c>
      <c r="K138" s="32" t="s">
        <v>39</v>
      </c>
      <c r="L138" s="116">
        <v>0.33333333333333331</v>
      </c>
      <c r="M138" s="14">
        <v>0</v>
      </c>
      <c r="N138" s="1" t="s">
        <v>423</v>
      </c>
      <c r="O138" s="59">
        <v>40505</v>
      </c>
      <c r="P138" s="32" t="s">
        <v>17</v>
      </c>
      <c r="Q138" s="32" t="s">
        <v>15</v>
      </c>
      <c r="R138" s="32" t="s">
        <v>23</v>
      </c>
      <c r="S138" s="116">
        <v>0.2951388888888889</v>
      </c>
      <c r="T138" s="14">
        <v>0</v>
      </c>
      <c r="U138" s="1" t="s">
        <v>318</v>
      </c>
    </row>
    <row r="139" spans="1:21" x14ac:dyDescent="0.2">
      <c r="A139" s="7">
        <v>40261</v>
      </c>
      <c r="B139" s="33" t="s">
        <v>29</v>
      </c>
      <c r="C139" s="33" t="s">
        <v>15</v>
      </c>
      <c r="D139" s="33" t="s">
        <v>0</v>
      </c>
      <c r="E139" s="116">
        <v>0.34027777777777773</v>
      </c>
      <c r="F139" s="14">
        <v>0</v>
      </c>
      <c r="G139" s="1" t="s">
        <v>386</v>
      </c>
      <c r="H139" s="7">
        <v>40384</v>
      </c>
      <c r="I139" s="45"/>
      <c r="J139" s="45"/>
      <c r="K139" s="45"/>
      <c r="L139" s="85"/>
      <c r="M139" s="18"/>
      <c r="N139" s="103"/>
      <c r="O139" s="59">
        <v>40506</v>
      </c>
      <c r="P139" s="32" t="s">
        <v>17</v>
      </c>
      <c r="Q139" s="32" t="s">
        <v>15</v>
      </c>
      <c r="R139" s="32" t="s">
        <v>23</v>
      </c>
      <c r="S139" s="116">
        <v>0.2951388888888889</v>
      </c>
      <c r="T139" s="14">
        <v>0</v>
      </c>
      <c r="U139" s="1" t="s">
        <v>318</v>
      </c>
    </row>
    <row r="140" spans="1:21" x14ac:dyDescent="0.2">
      <c r="A140" s="7">
        <v>40262</v>
      </c>
      <c r="B140" s="33" t="s">
        <v>29</v>
      </c>
      <c r="C140" s="33" t="s">
        <v>15</v>
      </c>
      <c r="D140" s="33" t="s">
        <v>0</v>
      </c>
      <c r="E140" s="116">
        <v>0.34027777777777773</v>
      </c>
      <c r="F140" s="14">
        <v>0</v>
      </c>
      <c r="G140" s="1" t="s">
        <v>386</v>
      </c>
      <c r="H140" s="7">
        <v>40385</v>
      </c>
      <c r="I140" s="45"/>
      <c r="J140" s="45"/>
      <c r="K140" s="45"/>
      <c r="L140" s="85"/>
      <c r="M140" s="18"/>
      <c r="N140" s="103"/>
      <c r="O140" s="59">
        <v>40507</v>
      </c>
      <c r="P140" s="32" t="s">
        <v>17</v>
      </c>
      <c r="Q140" s="32" t="s">
        <v>15</v>
      </c>
      <c r="R140" s="32" t="s">
        <v>23</v>
      </c>
      <c r="S140" s="116">
        <v>0.2951388888888889</v>
      </c>
      <c r="T140" s="14">
        <v>0</v>
      </c>
      <c r="U140" s="1" t="s">
        <v>318</v>
      </c>
    </row>
    <row r="141" spans="1:21" x14ac:dyDescent="0.2">
      <c r="A141" s="7">
        <v>40263</v>
      </c>
      <c r="B141" s="33" t="s">
        <v>29</v>
      </c>
      <c r="C141" s="33" t="s">
        <v>15</v>
      </c>
      <c r="D141" s="33" t="s">
        <v>0</v>
      </c>
      <c r="E141" s="116">
        <v>0.34027777777777773</v>
      </c>
      <c r="F141" s="14">
        <v>0</v>
      </c>
      <c r="G141" s="1" t="s">
        <v>383</v>
      </c>
      <c r="H141" s="84" t="s">
        <v>232</v>
      </c>
      <c r="I141" s="97"/>
      <c r="J141" s="98"/>
      <c r="K141" s="98"/>
      <c r="L141" s="99">
        <f>SUM(L134:L140)</f>
        <v>1.5138888888888888</v>
      </c>
      <c r="M141" s="100"/>
      <c r="N141" s="108"/>
      <c r="O141" s="59">
        <v>40508</v>
      </c>
      <c r="P141" s="32" t="s">
        <v>17</v>
      </c>
      <c r="Q141" s="32" t="s">
        <v>15</v>
      </c>
      <c r="R141" s="32" t="s">
        <v>23</v>
      </c>
      <c r="S141" s="116">
        <v>0.2951388888888889</v>
      </c>
      <c r="T141" s="14">
        <v>0</v>
      </c>
      <c r="U141" s="1" t="s">
        <v>318</v>
      </c>
    </row>
    <row r="142" spans="1:21" x14ac:dyDescent="0.2">
      <c r="A142" s="7">
        <v>40264</v>
      </c>
      <c r="B142" s="45"/>
      <c r="C142" s="45"/>
      <c r="D142" s="45"/>
      <c r="E142" s="85"/>
      <c r="F142" s="18"/>
      <c r="G142" s="103"/>
      <c r="H142" s="7">
        <v>40386</v>
      </c>
      <c r="I142" s="33" t="s">
        <v>29</v>
      </c>
      <c r="J142" s="33" t="s">
        <v>15</v>
      </c>
      <c r="K142" s="33" t="s">
        <v>24</v>
      </c>
      <c r="L142" s="116">
        <v>0.38194444444444442</v>
      </c>
      <c r="M142" s="14">
        <v>0</v>
      </c>
      <c r="N142" s="1" t="s">
        <v>424</v>
      </c>
      <c r="O142" s="59">
        <v>40509</v>
      </c>
      <c r="P142" s="32" t="s">
        <v>17</v>
      </c>
      <c r="Q142" s="32" t="s">
        <v>15</v>
      </c>
      <c r="R142" s="32" t="s">
        <v>39</v>
      </c>
      <c r="S142" s="116">
        <v>0.33333333333333331</v>
      </c>
      <c r="T142" s="14">
        <v>0</v>
      </c>
      <c r="U142" s="1" t="s">
        <v>318</v>
      </c>
    </row>
    <row r="143" spans="1:21" x14ac:dyDescent="0.2">
      <c r="A143" s="7">
        <v>40265</v>
      </c>
      <c r="B143" s="45"/>
      <c r="C143" s="45"/>
      <c r="D143" s="45"/>
      <c r="E143" s="85"/>
      <c r="F143" s="18"/>
      <c r="G143" s="103"/>
      <c r="H143" s="7">
        <v>40387</v>
      </c>
      <c r="I143" s="33" t="s">
        <v>29</v>
      </c>
      <c r="J143" s="33" t="s">
        <v>15</v>
      </c>
      <c r="K143" s="33" t="s">
        <v>0</v>
      </c>
      <c r="L143" s="116">
        <v>0.34027777777777773</v>
      </c>
      <c r="M143" s="14">
        <v>0</v>
      </c>
      <c r="N143" s="1" t="s">
        <v>425</v>
      </c>
      <c r="O143" s="59">
        <v>40510</v>
      </c>
      <c r="P143" s="45"/>
      <c r="Q143" s="45"/>
      <c r="R143" s="45"/>
      <c r="S143" s="85"/>
      <c r="T143" s="18"/>
      <c r="U143" s="103"/>
    </row>
    <row r="144" spans="1:21" x14ac:dyDescent="0.2">
      <c r="A144" s="7">
        <v>40266</v>
      </c>
      <c r="B144" s="45"/>
      <c r="C144" s="45"/>
      <c r="D144" s="45"/>
      <c r="E144" s="85"/>
      <c r="F144" s="18"/>
      <c r="G144" s="103"/>
      <c r="H144" s="7">
        <v>40388</v>
      </c>
      <c r="I144" s="33" t="s">
        <v>29</v>
      </c>
      <c r="J144" s="33" t="s">
        <v>15</v>
      </c>
      <c r="K144" s="33" t="s">
        <v>0</v>
      </c>
      <c r="L144" s="116">
        <v>0.34027777777777773</v>
      </c>
      <c r="M144" s="14">
        <v>0</v>
      </c>
      <c r="N144" s="1" t="s">
        <v>426</v>
      </c>
      <c r="O144" s="59">
        <v>40511</v>
      </c>
      <c r="P144" s="45"/>
      <c r="Q144" s="45"/>
      <c r="R144" s="45"/>
      <c r="S144" s="85"/>
      <c r="T144" s="18"/>
      <c r="U144" s="103"/>
    </row>
    <row r="145" spans="1:21" x14ac:dyDescent="0.2">
      <c r="A145" s="84" t="s">
        <v>232</v>
      </c>
      <c r="B145" s="97"/>
      <c r="C145" s="98"/>
      <c r="D145" s="98"/>
      <c r="E145" s="99">
        <f>SUM(E138:E144)</f>
        <v>1.4027777777777775</v>
      </c>
      <c r="F145" s="100"/>
      <c r="G145" s="108"/>
      <c r="H145" s="7">
        <v>40389</v>
      </c>
      <c r="I145" s="33" t="s">
        <v>29</v>
      </c>
      <c r="J145" s="33" t="s">
        <v>15</v>
      </c>
      <c r="K145" s="33" t="s">
        <v>0</v>
      </c>
      <c r="L145" s="116">
        <v>0.34027777777777773</v>
      </c>
      <c r="M145" s="14">
        <v>0</v>
      </c>
      <c r="N145" s="1" t="s">
        <v>384</v>
      </c>
      <c r="O145" s="84" t="s">
        <v>232</v>
      </c>
      <c r="P145" s="97"/>
      <c r="Q145" s="98"/>
      <c r="R145" s="98"/>
      <c r="S145" s="99">
        <f>SUM(S138:S144)</f>
        <v>1.5138888888888888</v>
      </c>
      <c r="T145" s="100"/>
      <c r="U145" s="108"/>
    </row>
    <row r="146" spans="1:21" x14ac:dyDescent="0.2">
      <c r="A146" s="7">
        <v>40267</v>
      </c>
      <c r="B146" s="32" t="s">
        <v>17</v>
      </c>
      <c r="C146" s="32" t="s">
        <v>15</v>
      </c>
      <c r="D146" s="32" t="s">
        <v>23</v>
      </c>
      <c r="E146" s="116">
        <v>0.2951388888888889</v>
      </c>
      <c r="F146" s="14">
        <v>0</v>
      </c>
      <c r="G146" s="1" t="s">
        <v>387</v>
      </c>
      <c r="H146" s="7"/>
      <c r="I146" s="8"/>
      <c r="J146" s="8"/>
      <c r="K146" s="8"/>
      <c r="L146" s="85"/>
      <c r="M146" s="43"/>
      <c r="N146" s="1"/>
      <c r="O146" s="7"/>
      <c r="P146" s="8"/>
      <c r="Q146" s="8"/>
      <c r="R146" s="8"/>
      <c r="S146" s="85"/>
      <c r="T146" s="43"/>
      <c r="U146" s="1"/>
    </row>
    <row r="147" spans="1:21" x14ac:dyDescent="0.2">
      <c r="A147" s="7"/>
      <c r="B147" s="8"/>
      <c r="C147" s="8"/>
      <c r="D147" s="8"/>
      <c r="E147" s="85"/>
      <c r="F147" s="43"/>
      <c r="G147" s="1"/>
      <c r="H147" s="7"/>
      <c r="I147" s="8"/>
      <c r="J147" s="8"/>
      <c r="K147" s="8"/>
      <c r="L147" s="85"/>
      <c r="M147" s="43"/>
      <c r="N147" s="1"/>
      <c r="O147" s="7"/>
      <c r="P147" s="8"/>
      <c r="Q147" s="8"/>
      <c r="R147" s="8"/>
      <c r="S147" s="85"/>
      <c r="T147" s="43"/>
      <c r="U147" s="1"/>
    </row>
    <row r="148" spans="1:21" x14ac:dyDescent="0.2">
      <c r="A148" s="7"/>
      <c r="B148" s="8"/>
      <c r="C148" s="8"/>
      <c r="D148" s="8"/>
      <c r="E148" s="85"/>
      <c r="F148" s="43"/>
      <c r="G148" s="1"/>
      <c r="H148" s="7"/>
      <c r="I148" s="8"/>
      <c r="J148" s="8"/>
      <c r="K148" s="8"/>
      <c r="L148" s="85"/>
      <c r="M148" s="43"/>
      <c r="N148" s="1"/>
      <c r="O148" s="7"/>
      <c r="P148" s="8"/>
      <c r="Q148" s="8"/>
      <c r="R148" s="8"/>
      <c r="S148" s="85"/>
      <c r="T148" s="43"/>
      <c r="U148" s="1"/>
    </row>
    <row r="149" spans="1:21" x14ac:dyDescent="0.2">
      <c r="A149" s="7"/>
      <c r="B149" s="8"/>
      <c r="C149" s="8"/>
      <c r="D149" s="8"/>
      <c r="E149" s="85"/>
      <c r="F149" s="43"/>
      <c r="G149" s="1"/>
      <c r="H149" s="7"/>
      <c r="I149" s="8"/>
      <c r="J149" s="8"/>
      <c r="K149" s="8"/>
      <c r="L149" s="85"/>
      <c r="M149" s="43"/>
      <c r="N149" s="1"/>
      <c r="O149" s="7"/>
      <c r="P149" s="8"/>
      <c r="Q149" s="8"/>
      <c r="R149" s="8"/>
      <c r="S149" s="85"/>
      <c r="T149" s="43"/>
      <c r="U149" s="1"/>
    </row>
    <row r="150" spans="1:21" x14ac:dyDescent="0.2">
      <c r="A150" s="7"/>
      <c r="B150" s="8"/>
      <c r="C150" s="8"/>
      <c r="D150" s="8"/>
      <c r="E150" s="85"/>
      <c r="F150" s="43"/>
      <c r="G150" s="1"/>
      <c r="H150" s="7"/>
      <c r="I150" s="8"/>
      <c r="J150" s="8"/>
      <c r="K150" s="8"/>
      <c r="L150" s="85"/>
      <c r="M150" s="43"/>
      <c r="N150" s="1"/>
      <c r="O150" s="7"/>
      <c r="P150" s="8"/>
      <c r="Q150" s="8"/>
      <c r="R150" s="8"/>
      <c r="S150" s="85"/>
      <c r="T150" s="43"/>
      <c r="U150" s="1"/>
    </row>
    <row r="151" spans="1:21" x14ac:dyDescent="0.2">
      <c r="A151" s="7"/>
      <c r="B151" s="8"/>
      <c r="C151" s="8"/>
      <c r="D151" s="8"/>
      <c r="E151" s="85"/>
      <c r="F151" s="43"/>
      <c r="G151" s="1"/>
      <c r="H151" s="7"/>
      <c r="I151" s="8"/>
      <c r="J151" s="8"/>
      <c r="K151" s="8"/>
      <c r="L151" s="85"/>
      <c r="M151" s="43"/>
      <c r="N151" s="1"/>
      <c r="O151" s="7"/>
      <c r="P151" s="8"/>
      <c r="Q151" s="8"/>
      <c r="R151" s="8"/>
      <c r="S151" s="85"/>
      <c r="T151" s="43"/>
      <c r="U151" s="1"/>
    </row>
    <row r="152" spans="1:21" x14ac:dyDescent="0.2">
      <c r="A152" s="7"/>
      <c r="B152" s="8"/>
      <c r="C152" s="8"/>
      <c r="D152" s="8"/>
      <c r="E152" s="85"/>
      <c r="F152" s="43"/>
      <c r="G152" s="1"/>
      <c r="H152" s="7"/>
      <c r="I152" s="8"/>
      <c r="J152" s="8"/>
      <c r="K152" s="8"/>
      <c r="L152" s="85"/>
      <c r="M152" s="43"/>
      <c r="N152" s="1"/>
      <c r="O152" s="7"/>
      <c r="P152" s="8"/>
      <c r="Q152" s="8"/>
      <c r="R152" s="8"/>
      <c r="S152" s="85"/>
      <c r="T152" s="43"/>
      <c r="U152" s="1"/>
    </row>
    <row r="153" spans="1:21" x14ac:dyDescent="0.2">
      <c r="A153" s="7"/>
      <c r="B153" s="8"/>
      <c r="C153" s="8"/>
      <c r="D153" s="8"/>
      <c r="E153" s="85"/>
      <c r="F153" s="43"/>
      <c r="G153" s="1"/>
      <c r="H153" s="7"/>
      <c r="I153" s="8"/>
      <c r="J153" s="8"/>
      <c r="K153" s="8"/>
      <c r="L153" s="85"/>
      <c r="M153" s="43"/>
      <c r="N153" s="1"/>
      <c r="O153" s="7"/>
      <c r="P153" s="8"/>
      <c r="Q153" s="8"/>
      <c r="R153" s="8"/>
      <c r="S153" s="85"/>
      <c r="T153" s="43"/>
      <c r="U153" s="1"/>
    </row>
    <row r="154" spans="1:21" x14ac:dyDescent="0.2">
      <c r="A154" s="7"/>
      <c r="B154" s="8"/>
      <c r="C154" s="8"/>
      <c r="D154" s="8"/>
      <c r="E154" s="85"/>
      <c r="F154" s="43"/>
      <c r="G154" s="1"/>
      <c r="H154" s="7"/>
      <c r="I154" s="8"/>
      <c r="J154" s="8"/>
      <c r="K154" s="8"/>
      <c r="L154" s="85"/>
      <c r="M154" s="43"/>
      <c r="N154" s="1"/>
      <c r="O154" s="7"/>
      <c r="P154" s="8"/>
      <c r="Q154" s="8"/>
      <c r="R154" s="8"/>
      <c r="S154" s="85"/>
      <c r="T154" s="43"/>
      <c r="U154" s="1"/>
    </row>
    <row r="155" spans="1:21" x14ac:dyDescent="0.2">
      <c r="A155" s="7"/>
      <c r="B155" s="8"/>
      <c r="C155" s="8"/>
      <c r="D155" s="8"/>
      <c r="E155" s="85"/>
      <c r="F155" s="43"/>
      <c r="G155" s="1"/>
      <c r="H155" s="7"/>
      <c r="I155" s="8"/>
      <c r="J155" s="8"/>
      <c r="K155" s="8"/>
      <c r="L155" s="85"/>
      <c r="M155" s="43"/>
      <c r="N155" s="1"/>
      <c r="O155" s="7"/>
      <c r="P155" s="8"/>
      <c r="Q155" s="8"/>
      <c r="R155" s="8"/>
      <c r="S155" s="85"/>
      <c r="T155" s="43"/>
      <c r="U155" s="1"/>
    </row>
    <row r="156" spans="1:21" x14ac:dyDescent="0.2">
      <c r="A156" s="7"/>
      <c r="B156" s="8"/>
      <c r="C156" s="8"/>
      <c r="D156" s="8"/>
      <c r="E156" s="85"/>
      <c r="F156" s="43"/>
      <c r="G156" s="1"/>
      <c r="H156" s="7"/>
      <c r="I156" s="8"/>
      <c r="J156" s="8"/>
      <c r="K156" s="8"/>
      <c r="L156" s="85"/>
      <c r="M156" s="43"/>
      <c r="N156" s="1"/>
      <c r="O156" s="7"/>
      <c r="P156" s="8"/>
      <c r="Q156" s="8"/>
      <c r="R156" s="8"/>
      <c r="S156" s="85"/>
      <c r="T156" s="43"/>
      <c r="U156" s="1"/>
    </row>
    <row r="157" spans="1:21" x14ac:dyDescent="0.2">
      <c r="A157" s="7"/>
      <c r="B157" s="8"/>
      <c r="C157" s="8"/>
      <c r="D157" s="8"/>
      <c r="E157" s="85"/>
      <c r="F157" s="43"/>
      <c r="G157" s="1"/>
      <c r="H157" s="7"/>
      <c r="I157" s="8"/>
      <c r="J157" s="8"/>
      <c r="K157" s="8"/>
      <c r="L157" s="85"/>
      <c r="M157" s="43"/>
      <c r="N157" s="1"/>
      <c r="O157" s="7"/>
      <c r="P157" s="8"/>
      <c r="Q157" s="8"/>
      <c r="R157" s="8"/>
      <c r="S157" s="85"/>
      <c r="T157" s="43"/>
      <c r="U157" s="1"/>
    </row>
    <row r="158" spans="1:21" x14ac:dyDescent="0.2">
      <c r="A158" s="7"/>
      <c r="B158" s="8"/>
      <c r="C158" s="8"/>
      <c r="D158" s="8"/>
      <c r="E158" s="85"/>
      <c r="F158" s="43"/>
      <c r="G158" s="1"/>
      <c r="H158" s="7"/>
      <c r="I158" s="8"/>
      <c r="J158" s="8"/>
      <c r="K158" s="8"/>
      <c r="L158" s="85"/>
      <c r="M158" s="43"/>
      <c r="N158" s="1"/>
      <c r="O158" s="7"/>
      <c r="P158" s="8"/>
      <c r="Q158" s="8"/>
      <c r="R158" s="8"/>
      <c r="S158" s="85"/>
      <c r="T158" s="43"/>
      <c r="U158" s="1"/>
    </row>
    <row r="159" spans="1:21" x14ac:dyDescent="0.2">
      <c r="A159" s="7"/>
      <c r="B159" s="8"/>
      <c r="C159" s="8"/>
      <c r="D159" s="8"/>
      <c r="E159" s="85"/>
      <c r="F159" s="43"/>
      <c r="G159" s="1"/>
      <c r="H159" s="7"/>
      <c r="I159" s="8"/>
      <c r="J159" s="8"/>
      <c r="K159" s="8"/>
      <c r="L159" s="85"/>
      <c r="M159" s="43"/>
      <c r="N159" s="1"/>
      <c r="O159" s="7"/>
      <c r="P159" s="8"/>
      <c r="Q159" s="8"/>
      <c r="R159" s="8"/>
      <c r="S159" s="85"/>
      <c r="T159" s="43"/>
      <c r="U159" s="1"/>
    </row>
    <row r="160" spans="1:21" x14ac:dyDescent="0.2">
      <c r="A160" s="7"/>
      <c r="B160" s="8"/>
      <c r="C160" s="8"/>
      <c r="D160" s="8"/>
      <c r="E160" s="85"/>
      <c r="F160" s="44"/>
      <c r="G160" s="29"/>
      <c r="H160" s="7"/>
      <c r="I160" s="8"/>
      <c r="J160" s="8"/>
      <c r="K160" s="8"/>
      <c r="L160" s="85"/>
      <c r="M160" s="44"/>
      <c r="N160" s="29"/>
      <c r="O160" s="7"/>
      <c r="P160" s="8"/>
      <c r="Q160" s="8"/>
      <c r="R160" s="8"/>
      <c r="S160" s="85"/>
      <c r="T160" s="44"/>
      <c r="U160" s="29"/>
    </row>
    <row r="161" spans="1:21" x14ac:dyDescent="0.2">
      <c r="A161" s="7"/>
      <c r="B161" s="8"/>
      <c r="C161" s="8"/>
      <c r="D161" s="8"/>
      <c r="E161" s="85"/>
      <c r="F161" s="43"/>
      <c r="G161" s="1"/>
      <c r="H161" s="7"/>
      <c r="I161" s="8"/>
      <c r="J161" s="8"/>
      <c r="K161" s="8"/>
      <c r="L161" s="85"/>
      <c r="M161" s="43"/>
      <c r="N161" s="1"/>
      <c r="O161" s="7"/>
      <c r="P161" s="8"/>
      <c r="Q161" s="8"/>
      <c r="R161" s="8"/>
      <c r="S161" s="85"/>
      <c r="T161" s="43"/>
      <c r="U161" s="1"/>
    </row>
    <row r="162" spans="1:21" ht="13.5" thickBot="1" x14ac:dyDescent="0.25">
      <c r="A162" s="7"/>
      <c r="B162" s="8"/>
      <c r="C162" s="8"/>
      <c r="D162" s="8"/>
      <c r="E162" s="85"/>
      <c r="F162" s="43"/>
      <c r="G162" s="1"/>
      <c r="H162" s="7"/>
      <c r="I162" s="8"/>
      <c r="J162" s="8"/>
      <c r="K162" s="8"/>
      <c r="L162" s="85"/>
      <c r="M162" s="43"/>
      <c r="N162" s="1"/>
      <c r="O162" s="7"/>
      <c r="P162" s="8"/>
      <c r="Q162" s="8"/>
      <c r="R162" s="8"/>
      <c r="S162" s="85"/>
      <c r="T162" s="43"/>
      <c r="U162" s="1"/>
    </row>
    <row r="163" spans="1:21" ht="13.5" thickBot="1" x14ac:dyDescent="0.25">
      <c r="A163" s="17" t="s">
        <v>452</v>
      </c>
      <c r="B163" s="15" t="s">
        <v>453</v>
      </c>
      <c r="C163" s="15"/>
      <c r="D163" s="15"/>
      <c r="E163" s="15"/>
      <c r="F163" s="53" t="s">
        <v>116</v>
      </c>
      <c r="G163" s="16" t="s">
        <v>70</v>
      </c>
      <c r="H163" s="17" t="s">
        <v>46</v>
      </c>
      <c r="I163" s="15" t="s">
        <v>47</v>
      </c>
      <c r="J163" s="15"/>
      <c r="K163" s="15"/>
      <c r="L163" s="15"/>
      <c r="M163" s="53" t="s">
        <v>120</v>
      </c>
      <c r="N163" s="16" t="s">
        <v>70</v>
      </c>
      <c r="O163" s="17" t="s">
        <v>460</v>
      </c>
      <c r="P163" s="15" t="s">
        <v>47</v>
      </c>
      <c r="Q163" s="146" t="s">
        <v>464</v>
      </c>
      <c r="R163" s="15"/>
      <c r="S163" s="15"/>
      <c r="T163" s="53" t="s">
        <v>124</v>
      </c>
      <c r="U163" s="16" t="s">
        <v>70</v>
      </c>
    </row>
    <row r="164" spans="1:21" x14ac:dyDescent="0.2">
      <c r="A164" s="3" t="s">
        <v>18</v>
      </c>
      <c r="B164" s="4" t="s">
        <v>19</v>
      </c>
      <c r="C164" s="4" t="s">
        <v>21</v>
      </c>
      <c r="D164" s="4" t="s">
        <v>20</v>
      </c>
      <c r="E164" s="5" t="s">
        <v>43</v>
      </c>
      <c r="F164" s="5" t="s">
        <v>22</v>
      </c>
      <c r="G164" s="6" t="s">
        <v>30</v>
      </c>
      <c r="H164" s="3" t="s">
        <v>18</v>
      </c>
      <c r="I164" s="4" t="s">
        <v>19</v>
      </c>
      <c r="J164" s="4" t="s">
        <v>21</v>
      </c>
      <c r="K164" s="4" t="s">
        <v>20</v>
      </c>
      <c r="L164" s="5" t="s">
        <v>43</v>
      </c>
      <c r="M164" s="5" t="s">
        <v>22</v>
      </c>
      <c r="N164" s="6" t="s">
        <v>30</v>
      </c>
      <c r="O164" s="3" t="s">
        <v>18</v>
      </c>
      <c r="P164" s="4" t="s">
        <v>19</v>
      </c>
      <c r="Q164" s="4" t="s">
        <v>21</v>
      </c>
      <c r="R164" s="4" t="s">
        <v>20</v>
      </c>
      <c r="S164" s="5" t="s">
        <v>43</v>
      </c>
      <c r="T164" s="5" t="s">
        <v>22</v>
      </c>
      <c r="U164" s="6" t="s">
        <v>30</v>
      </c>
    </row>
    <row r="165" spans="1:21" x14ac:dyDescent="0.2">
      <c r="A165" s="7">
        <v>40268</v>
      </c>
      <c r="B165" s="32" t="s">
        <v>17</v>
      </c>
      <c r="C165" s="32" t="s">
        <v>15</v>
      </c>
      <c r="D165" s="32" t="s">
        <v>23</v>
      </c>
      <c r="E165" s="116">
        <v>0.2951388888888889</v>
      </c>
      <c r="F165" s="14">
        <v>0</v>
      </c>
      <c r="G165" s="1" t="s">
        <v>387</v>
      </c>
      <c r="H165" s="7">
        <v>40390</v>
      </c>
      <c r="I165" s="45"/>
      <c r="J165" s="45"/>
      <c r="K165" s="45"/>
      <c r="L165" s="85"/>
      <c r="M165" s="18"/>
      <c r="N165" s="103"/>
      <c r="O165" s="7">
        <v>40512</v>
      </c>
      <c r="P165" s="33" t="s">
        <v>29</v>
      </c>
      <c r="Q165" s="33" t="s">
        <v>15</v>
      </c>
      <c r="R165" s="33" t="s">
        <v>24</v>
      </c>
      <c r="S165" s="116">
        <v>0.38194444444444442</v>
      </c>
      <c r="T165" s="14">
        <v>0</v>
      </c>
      <c r="U165" s="1" t="s">
        <v>318</v>
      </c>
    </row>
    <row r="166" spans="1:21" x14ac:dyDescent="0.2">
      <c r="A166" s="7">
        <v>40269</v>
      </c>
      <c r="B166" s="32" t="s">
        <v>17</v>
      </c>
      <c r="C166" s="32" t="s">
        <v>15</v>
      </c>
      <c r="D166" s="32" t="s">
        <v>23</v>
      </c>
      <c r="E166" s="116">
        <v>0.2951388888888889</v>
      </c>
      <c r="F166" s="14">
        <v>0</v>
      </c>
      <c r="G166" s="1" t="s">
        <v>387</v>
      </c>
      <c r="H166" s="7">
        <v>40391</v>
      </c>
      <c r="I166" s="45"/>
      <c r="J166" s="45"/>
      <c r="K166" s="45"/>
      <c r="L166" s="85"/>
      <c r="M166" s="18"/>
      <c r="N166" s="103"/>
      <c r="O166" s="7">
        <v>40513</v>
      </c>
      <c r="P166" s="33" t="s">
        <v>29</v>
      </c>
      <c r="Q166" s="33" t="s">
        <v>15</v>
      </c>
      <c r="R166" s="33" t="s">
        <v>0</v>
      </c>
      <c r="S166" s="116">
        <v>0.34027777777777773</v>
      </c>
      <c r="T166" s="14">
        <v>0</v>
      </c>
      <c r="U166" s="1" t="s">
        <v>318</v>
      </c>
    </row>
    <row r="167" spans="1:21" x14ac:dyDescent="0.2">
      <c r="A167" s="7">
        <v>40270</v>
      </c>
      <c r="B167" s="32" t="s">
        <v>17</v>
      </c>
      <c r="C167" s="32" t="s">
        <v>15</v>
      </c>
      <c r="D167" s="32" t="s">
        <v>388</v>
      </c>
      <c r="E167" s="116">
        <v>0.3576388888888889</v>
      </c>
      <c r="F167" s="140" t="s">
        <v>280</v>
      </c>
      <c r="G167" s="1" t="s">
        <v>389</v>
      </c>
      <c r="H167" s="7">
        <v>40392</v>
      </c>
      <c r="I167" s="45"/>
      <c r="J167" s="45"/>
      <c r="K167" s="45"/>
      <c r="L167" s="85"/>
      <c r="M167" s="18"/>
      <c r="N167" s="103"/>
      <c r="O167" s="59">
        <v>40514</v>
      </c>
      <c r="P167" s="33" t="s">
        <v>29</v>
      </c>
      <c r="Q167" s="33" t="s">
        <v>15</v>
      </c>
      <c r="R167" s="33" t="s">
        <v>0</v>
      </c>
      <c r="S167" s="116">
        <v>0.34027777777777773</v>
      </c>
      <c r="T167" s="14">
        <v>0</v>
      </c>
      <c r="U167" s="1" t="s">
        <v>467</v>
      </c>
    </row>
    <row r="168" spans="1:21" x14ac:dyDescent="0.2">
      <c r="A168" s="7">
        <v>40271</v>
      </c>
      <c r="B168" s="32" t="s">
        <v>17</v>
      </c>
      <c r="C168" s="32" t="s">
        <v>15</v>
      </c>
      <c r="D168" s="32" t="s">
        <v>29</v>
      </c>
      <c r="E168" s="116">
        <v>0.29166666666666669</v>
      </c>
      <c r="F168" s="42" t="s">
        <v>331</v>
      </c>
      <c r="G168" s="1" t="s">
        <v>387</v>
      </c>
      <c r="H168" s="84" t="s">
        <v>232</v>
      </c>
      <c r="I168" s="97"/>
      <c r="J168" s="98"/>
      <c r="K168" s="98"/>
      <c r="L168" s="99">
        <f>SUM(L142:L167)</f>
        <v>1.4027777777777775</v>
      </c>
      <c r="M168" s="100"/>
      <c r="N168" s="108"/>
      <c r="O168" s="7">
        <v>40515</v>
      </c>
      <c r="P168" s="33" t="s">
        <v>29</v>
      </c>
      <c r="Q168" s="33" t="s">
        <v>15</v>
      </c>
      <c r="R168" s="33" t="s">
        <v>0</v>
      </c>
      <c r="S168" s="116">
        <v>0.34027777777777773</v>
      </c>
      <c r="T168" s="14">
        <v>0</v>
      </c>
      <c r="U168" s="1" t="s">
        <v>375</v>
      </c>
    </row>
    <row r="169" spans="1:21" x14ac:dyDescent="0.2">
      <c r="A169" s="7">
        <v>40272</v>
      </c>
      <c r="B169" s="45"/>
      <c r="C169" s="45"/>
      <c r="D169" s="45"/>
      <c r="E169" s="85"/>
      <c r="F169" s="18"/>
      <c r="G169" s="103"/>
      <c r="H169" s="7">
        <v>40393</v>
      </c>
      <c r="I169" s="32" t="s">
        <v>17</v>
      </c>
      <c r="J169" s="32" t="s">
        <v>15</v>
      </c>
      <c r="K169" s="32" t="s">
        <v>23</v>
      </c>
      <c r="L169" s="116">
        <v>0.2951388888888889</v>
      </c>
      <c r="M169" s="14">
        <v>0</v>
      </c>
      <c r="N169" s="1" t="s">
        <v>427</v>
      </c>
      <c r="O169" s="59">
        <v>40516</v>
      </c>
      <c r="P169" s="33" t="s">
        <v>39</v>
      </c>
      <c r="Q169" s="33" t="s">
        <v>15</v>
      </c>
      <c r="R169" s="33" t="s">
        <v>0</v>
      </c>
      <c r="S169" s="116">
        <v>0.29166666666666669</v>
      </c>
      <c r="T169" s="155" t="s">
        <v>469</v>
      </c>
      <c r="U169" s="1" t="s">
        <v>470</v>
      </c>
    </row>
    <row r="170" spans="1:21" x14ac:dyDescent="0.2">
      <c r="A170" s="7">
        <v>40273</v>
      </c>
      <c r="B170" s="45"/>
      <c r="C170" s="45"/>
      <c r="D170" s="45"/>
      <c r="E170" s="85"/>
      <c r="F170" s="18"/>
      <c r="G170" s="103"/>
      <c r="H170" s="7">
        <v>40394</v>
      </c>
      <c r="I170" s="32" t="s">
        <v>17</v>
      </c>
      <c r="J170" s="32" t="s">
        <v>15</v>
      </c>
      <c r="K170" s="32" t="s">
        <v>23</v>
      </c>
      <c r="L170" s="116">
        <v>0.2951388888888889</v>
      </c>
      <c r="M170" s="14">
        <v>0</v>
      </c>
      <c r="N170" s="1" t="s">
        <v>428</v>
      </c>
      <c r="O170" s="59">
        <v>40517</v>
      </c>
      <c r="P170" s="45"/>
      <c r="Q170" s="45"/>
      <c r="R170" s="45"/>
      <c r="S170" s="85"/>
      <c r="T170" s="18"/>
      <c r="U170" s="103"/>
    </row>
    <row r="171" spans="1:21" x14ac:dyDescent="0.2">
      <c r="A171" s="84" t="s">
        <v>232</v>
      </c>
      <c r="B171" s="97"/>
      <c r="C171" s="98"/>
      <c r="D171" s="98"/>
      <c r="E171" s="99">
        <f>SUM(E146:E170)</f>
        <v>1.5347222222222223</v>
      </c>
      <c r="F171" s="100"/>
      <c r="G171" s="108"/>
      <c r="H171" s="7">
        <v>40395</v>
      </c>
      <c r="I171" s="32" t="s">
        <v>17</v>
      </c>
      <c r="J171" s="32" t="s">
        <v>15</v>
      </c>
      <c r="K171" s="32" t="s">
        <v>23</v>
      </c>
      <c r="L171" s="116">
        <v>0.2951388888888889</v>
      </c>
      <c r="M171" s="14">
        <v>0</v>
      </c>
      <c r="N171" s="1" t="s">
        <v>390</v>
      </c>
      <c r="O171" s="59">
        <v>40518</v>
      </c>
      <c r="P171" s="45"/>
      <c r="Q171" s="45"/>
      <c r="R171" s="45"/>
      <c r="S171" s="85"/>
      <c r="T171" s="18"/>
      <c r="U171" s="103"/>
    </row>
    <row r="172" spans="1:21" x14ac:dyDescent="0.2">
      <c r="A172" s="7">
        <v>40274</v>
      </c>
      <c r="B172" s="33" t="s">
        <v>29</v>
      </c>
      <c r="C172" s="33" t="s">
        <v>15</v>
      </c>
      <c r="D172" s="33" t="s">
        <v>24</v>
      </c>
      <c r="E172" s="116">
        <v>0.38194444444444442</v>
      </c>
      <c r="F172" s="14">
        <v>0</v>
      </c>
      <c r="G172" s="1" t="s">
        <v>390</v>
      </c>
      <c r="H172" s="7">
        <v>40396</v>
      </c>
      <c r="I172" s="32" t="s">
        <v>17</v>
      </c>
      <c r="J172" s="32" t="s">
        <v>15</v>
      </c>
      <c r="K172" s="32" t="s">
        <v>23</v>
      </c>
      <c r="L172" s="116">
        <v>0.2951388888888889</v>
      </c>
      <c r="M172" s="14">
        <v>0</v>
      </c>
      <c r="N172" s="1" t="s">
        <v>390</v>
      </c>
      <c r="O172" s="84" t="s">
        <v>232</v>
      </c>
      <c r="P172" s="97"/>
      <c r="Q172" s="98"/>
      <c r="R172" s="98"/>
      <c r="S172" s="99">
        <f>SUM(S165:S171)</f>
        <v>1.6944444444444442</v>
      </c>
      <c r="T172" s="100"/>
      <c r="U172" s="108"/>
    </row>
    <row r="173" spans="1:21" x14ac:dyDescent="0.2">
      <c r="A173" s="7">
        <v>40275</v>
      </c>
      <c r="B173" s="33" t="s">
        <v>29</v>
      </c>
      <c r="C173" s="33" t="s">
        <v>15</v>
      </c>
      <c r="D173" s="33" t="s">
        <v>0</v>
      </c>
      <c r="E173" s="116">
        <v>0.34027777777777773</v>
      </c>
      <c r="F173" s="14">
        <v>0</v>
      </c>
      <c r="G173" s="1" t="s">
        <v>391</v>
      </c>
      <c r="H173" s="7">
        <v>40397</v>
      </c>
      <c r="I173" s="32" t="s">
        <v>17</v>
      </c>
      <c r="J173" s="32" t="s">
        <v>15</v>
      </c>
      <c r="K173" s="32" t="s">
        <v>39</v>
      </c>
      <c r="L173" s="116">
        <v>0.33333333333333331</v>
      </c>
      <c r="M173" s="14">
        <v>0</v>
      </c>
      <c r="N173" s="1" t="s">
        <v>390</v>
      </c>
      <c r="O173" s="7">
        <v>40519</v>
      </c>
      <c r="P173" s="32" t="s">
        <v>17</v>
      </c>
      <c r="Q173" s="32" t="s">
        <v>15</v>
      </c>
      <c r="R173" s="32" t="s">
        <v>468</v>
      </c>
      <c r="S173" s="116">
        <v>0.33680555555555558</v>
      </c>
      <c r="T173" s="155" t="s">
        <v>180</v>
      </c>
      <c r="U173" s="1" t="s">
        <v>318</v>
      </c>
    </row>
    <row r="174" spans="1:21" x14ac:dyDescent="0.2">
      <c r="A174" s="7">
        <v>40276</v>
      </c>
      <c r="B174" s="33" t="s">
        <v>29</v>
      </c>
      <c r="C174" s="33" t="s">
        <v>15</v>
      </c>
      <c r="D174" s="33" t="s">
        <v>0</v>
      </c>
      <c r="E174" s="116">
        <v>0.34027777777777773</v>
      </c>
      <c r="F174" s="14">
        <v>0</v>
      </c>
      <c r="G174" s="1" t="s">
        <v>392</v>
      </c>
      <c r="H174" s="7">
        <v>40398</v>
      </c>
      <c r="I174" s="45"/>
      <c r="J174" s="45"/>
      <c r="K174" s="45"/>
      <c r="L174" s="85"/>
      <c r="M174" s="18"/>
      <c r="N174" s="103"/>
      <c r="O174" s="7">
        <v>40520</v>
      </c>
      <c r="P174" s="32" t="s">
        <v>17</v>
      </c>
      <c r="Q174" s="32" t="s">
        <v>15</v>
      </c>
      <c r="R174" s="32" t="s">
        <v>468</v>
      </c>
      <c r="S174" s="116">
        <v>0.33680555555555558</v>
      </c>
      <c r="T174" s="155" t="s">
        <v>180</v>
      </c>
      <c r="U174" s="1" t="s">
        <v>318</v>
      </c>
    </row>
    <row r="175" spans="1:21" x14ac:dyDescent="0.2">
      <c r="A175" s="7">
        <v>40277</v>
      </c>
      <c r="B175" s="33" t="s">
        <v>29</v>
      </c>
      <c r="C175" s="33" t="s">
        <v>15</v>
      </c>
      <c r="D175" s="33" t="s">
        <v>0</v>
      </c>
      <c r="E175" s="116">
        <v>0.34027777777777773</v>
      </c>
      <c r="F175" s="14">
        <v>0</v>
      </c>
      <c r="G175" s="1" t="s">
        <v>393</v>
      </c>
      <c r="H175" s="7">
        <v>40399</v>
      </c>
      <c r="I175" s="45"/>
      <c r="J175" s="45"/>
      <c r="K175" s="45"/>
      <c r="L175" s="85"/>
      <c r="M175" s="18"/>
      <c r="N175" s="103"/>
      <c r="O175" s="59">
        <v>40521</v>
      </c>
      <c r="P175" s="32" t="s">
        <v>17</v>
      </c>
      <c r="Q175" s="32" t="s">
        <v>15</v>
      </c>
      <c r="R175" s="32" t="s">
        <v>468</v>
      </c>
      <c r="S175" s="116">
        <v>0.33680555555555558</v>
      </c>
      <c r="T175" s="155" t="s">
        <v>180</v>
      </c>
      <c r="U175" s="1" t="s">
        <v>318</v>
      </c>
    </row>
    <row r="176" spans="1:21" x14ac:dyDescent="0.2">
      <c r="A176" s="7">
        <v>40278</v>
      </c>
      <c r="B176" s="45"/>
      <c r="C176" s="45"/>
      <c r="D176" s="45"/>
      <c r="E176" s="85"/>
      <c r="F176" s="18"/>
      <c r="G176" s="103"/>
      <c r="H176" s="84" t="s">
        <v>232</v>
      </c>
      <c r="I176" s="97"/>
      <c r="J176" s="98"/>
      <c r="K176" s="98"/>
      <c r="L176" s="99">
        <f>SUM(L169:L175)</f>
        <v>1.5138888888888888</v>
      </c>
      <c r="M176" s="100"/>
      <c r="N176" s="108"/>
      <c r="O176" s="7">
        <v>40522</v>
      </c>
      <c r="P176" s="32" t="s">
        <v>17</v>
      </c>
      <c r="Q176" s="32" t="s">
        <v>15</v>
      </c>
      <c r="R176" s="32" t="s">
        <v>23</v>
      </c>
      <c r="S176" s="116">
        <v>0.2951388888888889</v>
      </c>
      <c r="T176" s="14">
        <v>0</v>
      </c>
      <c r="U176" s="1" t="s">
        <v>318</v>
      </c>
    </row>
    <row r="177" spans="1:21" x14ac:dyDescent="0.2">
      <c r="A177" s="7">
        <v>40279</v>
      </c>
      <c r="B177" s="45"/>
      <c r="C177" s="45"/>
      <c r="D177" s="45"/>
      <c r="E177" s="85"/>
      <c r="F177" s="18"/>
      <c r="G177" s="103"/>
      <c r="H177" s="7">
        <v>40400</v>
      </c>
      <c r="I177" s="74"/>
      <c r="J177" s="150"/>
      <c r="K177" s="150"/>
      <c r="L177" s="151"/>
      <c r="M177" s="150"/>
      <c r="N177" s="64" t="s">
        <v>360</v>
      </c>
      <c r="O177" s="59">
        <v>40523</v>
      </c>
      <c r="P177" s="32" t="s">
        <v>17</v>
      </c>
      <c r="Q177" s="32" t="s">
        <v>15</v>
      </c>
      <c r="R177" s="32" t="s">
        <v>465</v>
      </c>
      <c r="S177" s="116">
        <v>0.33333333333333331</v>
      </c>
      <c r="T177" s="14">
        <v>0</v>
      </c>
      <c r="U177" s="154" t="s">
        <v>466</v>
      </c>
    </row>
    <row r="178" spans="1:21" x14ac:dyDescent="0.2">
      <c r="A178" s="7">
        <v>40280</v>
      </c>
      <c r="B178" s="45"/>
      <c r="C178" s="45"/>
      <c r="D178" s="45"/>
      <c r="E178" s="85"/>
      <c r="F178" s="18"/>
      <c r="G178" s="103"/>
      <c r="H178" s="7">
        <v>40401</v>
      </c>
      <c r="I178" s="74"/>
      <c r="J178" s="150"/>
      <c r="K178" s="150"/>
      <c r="L178" s="151"/>
      <c r="M178" s="150"/>
      <c r="N178" s="64" t="s">
        <v>360</v>
      </c>
      <c r="O178" s="59">
        <v>40524</v>
      </c>
      <c r="P178" s="45"/>
      <c r="Q178" s="45"/>
      <c r="R178" s="45"/>
      <c r="S178" s="85"/>
      <c r="T178" s="18"/>
      <c r="U178" s="103" t="s">
        <v>471</v>
      </c>
    </row>
    <row r="179" spans="1:21" x14ac:dyDescent="0.2">
      <c r="A179" s="84" t="s">
        <v>232</v>
      </c>
      <c r="B179" s="97"/>
      <c r="C179" s="98"/>
      <c r="D179" s="98"/>
      <c r="E179" s="99">
        <f>SUM(E172:E178)</f>
        <v>1.4027777777777775</v>
      </c>
      <c r="F179" s="100"/>
      <c r="G179" s="108"/>
      <c r="H179" s="7">
        <v>40402</v>
      </c>
      <c r="I179" s="74"/>
      <c r="J179" s="150"/>
      <c r="K179" s="150"/>
      <c r="L179" s="151"/>
      <c r="M179" s="150"/>
      <c r="N179" s="64" t="s">
        <v>360</v>
      </c>
      <c r="O179" s="59">
        <v>40525</v>
      </c>
      <c r="P179" s="45"/>
      <c r="Q179" s="45"/>
      <c r="R179" s="45"/>
      <c r="S179" s="85"/>
      <c r="T179" s="18"/>
      <c r="U179" s="103"/>
    </row>
    <row r="180" spans="1:21" x14ac:dyDescent="0.2">
      <c r="A180" s="7">
        <v>40281</v>
      </c>
      <c r="B180" s="32" t="s">
        <v>17</v>
      </c>
      <c r="C180" s="32" t="s">
        <v>15</v>
      </c>
      <c r="D180" s="32" t="s">
        <v>23</v>
      </c>
      <c r="E180" s="116">
        <v>0.2951388888888889</v>
      </c>
      <c r="F180" s="14">
        <v>0</v>
      </c>
      <c r="G180" s="1" t="s">
        <v>394</v>
      </c>
      <c r="H180" s="7">
        <v>40403</v>
      </c>
      <c r="I180" s="74"/>
      <c r="J180" s="150"/>
      <c r="K180" s="150"/>
      <c r="L180" s="151"/>
      <c r="M180" s="150"/>
      <c r="N180" s="64" t="s">
        <v>360</v>
      </c>
      <c r="O180" s="84" t="s">
        <v>232</v>
      </c>
      <c r="P180" s="97"/>
      <c r="Q180" s="98"/>
      <c r="R180" s="98"/>
      <c r="S180" s="99">
        <f>SUM(S173:S179)</f>
        <v>1.6388888888888888</v>
      </c>
      <c r="T180" s="100"/>
      <c r="U180" s="108"/>
    </row>
    <row r="181" spans="1:21" x14ac:dyDescent="0.2">
      <c r="A181" s="7">
        <v>40282</v>
      </c>
      <c r="B181" s="32" t="s">
        <v>17</v>
      </c>
      <c r="C181" s="32" t="s">
        <v>15</v>
      </c>
      <c r="D181" s="32" t="s">
        <v>23</v>
      </c>
      <c r="E181" s="116">
        <v>0.2951388888888889</v>
      </c>
      <c r="F181" s="14">
        <v>0</v>
      </c>
      <c r="G181" s="1" t="s">
        <v>394</v>
      </c>
      <c r="H181" s="7">
        <v>40404</v>
      </c>
      <c r="I181" s="74"/>
      <c r="J181" s="150"/>
      <c r="K181" s="150"/>
      <c r="L181" s="151"/>
      <c r="M181" s="150"/>
      <c r="N181" s="64" t="s">
        <v>360</v>
      </c>
      <c r="O181" s="7">
        <v>40526</v>
      </c>
      <c r="P181" s="33" t="s">
        <v>29</v>
      </c>
      <c r="Q181" s="33" t="s">
        <v>15</v>
      </c>
      <c r="R181" s="33" t="s">
        <v>24</v>
      </c>
      <c r="S181" s="116">
        <v>0.38194444444444442</v>
      </c>
      <c r="T181" s="14">
        <v>0</v>
      </c>
      <c r="U181" s="1" t="s">
        <v>318</v>
      </c>
    </row>
    <row r="182" spans="1:21" x14ac:dyDescent="0.2">
      <c r="A182" s="7">
        <v>40283</v>
      </c>
      <c r="B182" s="32" t="s">
        <v>17</v>
      </c>
      <c r="C182" s="32" t="s">
        <v>15</v>
      </c>
      <c r="D182" s="32" t="s">
        <v>23</v>
      </c>
      <c r="E182" s="116">
        <v>0.2951388888888889</v>
      </c>
      <c r="F182" s="14">
        <v>0</v>
      </c>
      <c r="G182" s="1" t="s">
        <v>394</v>
      </c>
      <c r="H182" s="7">
        <v>40405</v>
      </c>
      <c r="I182" s="45"/>
      <c r="J182" s="45"/>
      <c r="K182" s="45"/>
      <c r="L182" s="85"/>
      <c r="M182" s="18"/>
      <c r="N182" s="103"/>
      <c r="O182" s="7">
        <v>40527</v>
      </c>
      <c r="P182" s="33" t="s">
        <v>29</v>
      </c>
      <c r="Q182" s="33" t="s">
        <v>15</v>
      </c>
      <c r="R182" s="33" t="s">
        <v>0</v>
      </c>
      <c r="S182" s="116">
        <v>0.34027777777777773</v>
      </c>
      <c r="T182" s="14">
        <v>0</v>
      </c>
      <c r="U182" s="1" t="s">
        <v>318</v>
      </c>
    </row>
    <row r="183" spans="1:21" x14ac:dyDescent="0.2">
      <c r="A183" s="7">
        <v>40284</v>
      </c>
      <c r="B183" s="32" t="s">
        <v>17</v>
      </c>
      <c r="C183" s="32" t="s">
        <v>15</v>
      </c>
      <c r="D183" s="32" t="s">
        <v>23</v>
      </c>
      <c r="E183" s="116">
        <v>0.2951388888888889</v>
      </c>
      <c r="F183" s="14">
        <v>0</v>
      </c>
      <c r="G183" s="1" t="s">
        <v>394</v>
      </c>
      <c r="H183" s="7">
        <v>40406</v>
      </c>
      <c r="I183" s="45"/>
      <c r="J183" s="45"/>
      <c r="K183" s="45"/>
      <c r="L183" s="85"/>
      <c r="M183" s="18"/>
      <c r="N183" s="103"/>
      <c r="O183" s="59">
        <v>40528</v>
      </c>
      <c r="P183" s="33" t="s">
        <v>29</v>
      </c>
      <c r="Q183" s="33" t="s">
        <v>15</v>
      </c>
      <c r="R183" s="33" t="s">
        <v>0</v>
      </c>
      <c r="S183" s="116">
        <v>0.34027777777777773</v>
      </c>
      <c r="T183" s="14">
        <v>0</v>
      </c>
      <c r="U183" s="1" t="s">
        <v>318</v>
      </c>
    </row>
    <row r="184" spans="1:21" x14ac:dyDescent="0.2">
      <c r="A184" s="7">
        <v>40285</v>
      </c>
      <c r="B184" s="32" t="s">
        <v>17</v>
      </c>
      <c r="C184" s="32" t="s">
        <v>15</v>
      </c>
      <c r="D184" s="32" t="s">
        <v>39</v>
      </c>
      <c r="E184" s="116">
        <v>0.33333333333333331</v>
      </c>
      <c r="F184" s="14">
        <v>0</v>
      </c>
      <c r="G184" s="1" t="s">
        <v>394</v>
      </c>
      <c r="H184" s="84" t="s">
        <v>232</v>
      </c>
      <c r="I184" s="97"/>
      <c r="J184" s="98"/>
      <c r="K184" s="98"/>
      <c r="L184" s="99">
        <f>SUM(L177:L183)</f>
        <v>0</v>
      </c>
      <c r="M184" s="100"/>
      <c r="N184" s="108"/>
      <c r="O184" s="7">
        <v>40529</v>
      </c>
      <c r="P184" s="33" t="s">
        <v>29</v>
      </c>
      <c r="Q184" s="33" t="s">
        <v>15</v>
      </c>
      <c r="R184" s="33" t="s">
        <v>0</v>
      </c>
      <c r="S184" s="116">
        <v>0.34027777777777773</v>
      </c>
      <c r="T184" s="14">
        <v>0</v>
      </c>
      <c r="U184" s="1" t="s">
        <v>318</v>
      </c>
    </row>
    <row r="185" spans="1:21" x14ac:dyDescent="0.2">
      <c r="A185" s="7">
        <v>40286</v>
      </c>
      <c r="B185" s="45"/>
      <c r="C185" s="45"/>
      <c r="D185" s="45"/>
      <c r="E185" s="85"/>
      <c r="F185" s="18"/>
      <c r="G185" s="103"/>
      <c r="H185" s="7">
        <v>40407</v>
      </c>
      <c r="I185" s="74"/>
      <c r="J185" s="150"/>
      <c r="K185" s="150"/>
      <c r="L185" s="151"/>
      <c r="M185" s="150"/>
      <c r="N185" s="64" t="s">
        <v>360</v>
      </c>
      <c r="O185" s="59">
        <v>40530</v>
      </c>
      <c r="P185" s="33" t="s">
        <v>29</v>
      </c>
      <c r="Q185" s="33" t="s">
        <v>15</v>
      </c>
      <c r="R185" s="33" t="s">
        <v>474</v>
      </c>
      <c r="S185" s="116">
        <v>0.33333333333333331</v>
      </c>
      <c r="T185" s="155" t="s">
        <v>28</v>
      </c>
      <c r="U185" s="1" t="s">
        <v>472</v>
      </c>
    </row>
    <row r="186" spans="1:21" x14ac:dyDescent="0.2">
      <c r="A186" s="7">
        <v>40287</v>
      </c>
      <c r="B186" s="45"/>
      <c r="C186" s="45"/>
      <c r="D186" s="45"/>
      <c r="E186" s="85"/>
      <c r="F186" s="18"/>
      <c r="G186" s="103"/>
      <c r="H186" s="7">
        <v>40408</v>
      </c>
      <c r="I186" s="74"/>
      <c r="J186" s="150"/>
      <c r="K186" s="150"/>
      <c r="L186" s="151"/>
      <c r="M186" s="150"/>
      <c r="N186" s="64" t="s">
        <v>360</v>
      </c>
      <c r="O186" s="59">
        <v>40531</v>
      </c>
      <c r="P186" s="45"/>
      <c r="Q186" s="45"/>
      <c r="R186" s="45"/>
      <c r="S186" s="85"/>
      <c r="T186" s="18"/>
      <c r="U186" s="103" t="s">
        <v>473</v>
      </c>
    </row>
    <row r="187" spans="1:21" x14ac:dyDescent="0.2">
      <c r="A187" s="84" t="s">
        <v>232</v>
      </c>
      <c r="B187" s="97"/>
      <c r="C187" s="98"/>
      <c r="D187" s="98"/>
      <c r="E187" s="99">
        <f>SUM(E180:E186)</f>
        <v>1.5138888888888888</v>
      </c>
      <c r="F187" s="100"/>
      <c r="G187" s="108"/>
      <c r="H187" s="7">
        <v>40409</v>
      </c>
      <c r="I187" s="74"/>
      <c r="J187" s="150"/>
      <c r="K187" s="150"/>
      <c r="L187" s="151"/>
      <c r="M187" s="150"/>
      <c r="N187" s="64" t="s">
        <v>360</v>
      </c>
      <c r="O187" s="59">
        <v>40532</v>
      </c>
      <c r="P187" s="45"/>
      <c r="Q187" s="45"/>
      <c r="R187" s="45"/>
      <c r="S187" s="85"/>
      <c r="T187" s="18"/>
      <c r="U187" s="103"/>
    </row>
    <row r="188" spans="1:21" x14ac:dyDescent="0.2">
      <c r="A188" s="7">
        <v>40288</v>
      </c>
      <c r="B188" s="75"/>
      <c r="C188" s="75"/>
      <c r="D188" s="75"/>
      <c r="E188" s="138">
        <v>0.38194444444444442</v>
      </c>
      <c r="F188" s="76"/>
      <c r="G188" s="68" t="s">
        <v>50</v>
      </c>
      <c r="H188" s="7">
        <v>40410</v>
      </c>
      <c r="I188" s="74"/>
      <c r="J188" s="150"/>
      <c r="K188" s="150"/>
      <c r="L188" s="151"/>
      <c r="M188" s="150"/>
      <c r="N188" s="64" t="s">
        <v>360</v>
      </c>
      <c r="O188" s="84" t="s">
        <v>232</v>
      </c>
      <c r="P188" s="97"/>
      <c r="Q188" s="98"/>
      <c r="R188" s="98"/>
      <c r="S188" s="99">
        <f>SUM(S181:S187)</f>
        <v>1.7361111111111107</v>
      </c>
      <c r="T188" s="100"/>
      <c r="U188" s="108"/>
    </row>
    <row r="189" spans="1:21" x14ac:dyDescent="0.2">
      <c r="A189" s="7">
        <v>40289</v>
      </c>
      <c r="B189" s="33" t="s">
        <v>29</v>
      </c>
      <c r="C189" s="33" t="s">
        <v>15</v>
      </c>
      <c r="D189" s="33" t="s">
        <v>0</v>
      </c>
      <c r="E189" s="116">
        <v>0.34027777777777773</v>
      </c>
      <c r="F189" s="14">
        <v>0</v>
      </c>
      <c r="G189" s="1" t="s">
        <v>395</v>
      </c>
      <c r="H189" s="7">
        <v>40411</v>
      </c>
      <c r="I189" s="74"/>
      <c r="J189" s="150"/>
      <c r="K189" s="150"/>
      <c r="L189" s="151"/>
      <c r="M189" s="150"/>
      <c r="N189" s="64" t="s">
        <v>360</v>
      </c>
      <c r="O189" s="7">
        <v>40533</v>
      </c>
      <c r="P189" s="32" t="s">
        <v>17</v>
      </c>
      <c r="Q189" s="32" t="s">
        <v>15</v>
      </c>
      <c r="R189" s="32" t="s">
        <v>23</v>
      </c>
      <c r="S189" s="116">
        <v>0.2951388888888889</v>
      </c>
      <c r="T189" s="14">
        <v>0</v>
      </c>
      <c r="U189" s="1" t="s">
        <v>318</v>
      </c>
    </row>
    <row r="190" spans="1:21" x14ac:dyDescent="0.2">
      <c r="A190" s="7">
        <v>40290</v>
      </c>
      <c r="B190" s="33" t="s">
        <v>29</v>
      </c>
      <c r="C190" s="33" t="s">
        <v>15</v>
      </c>
      <c r="D190" s="33" t="s">
        <v>0</v>
      </c>
      <c r="E190" s="116">
        <v>0.34027777777777773</v>
      </c>
      <c r="F190" s="14">
        <v>0</v>
      </c>
      <c r="G190" s="1" t="s">
        <v>384</v>
      </c>
      <c r="H190" s="7">
        <v>40412</v>
      </c>
      <c r="I190" s="45"/>
      <c r="J190" s="45"/>
      <c r="K190" s="45"/>
      <c r="L190" s="85"/>
      <c r="M190" s="18"/>
      <c r="N190" s="103"/>
      <c r="O190" s="7">
        <v>40534</v>
      </c>
      <c r="P190" s="30" t="s">
        <v>34</v>
      </c>
      <c r="Q190" s="30" t="s">
        <v>15</v>
      </c>
      <c r="R190" s="30" t="s">
        <v>1</v>
      </c>
      <c r="S190" s="116">
        <v>0.29166666666666669</v>
      </c>
      <c r="T190" s="14">
        <v>0</v>
      </c>
      <c r="U190" s="1" t="s">
        <v>475</v>
      </c>
    </row>
    <row r="191" spans="1:21" x14ac:dyDescent="0.2">
      <c r="A191" s="7">
        <v>40291</v>
      </c>
      <c r="B191" s="33" t="s">
        <v>29</v>
      </c>
      <c r="C191" s="33" t="s">
        <v>15</v>
      </c>
      <c r="D191" s="33" t="s">
        <v>0</v>
      </c>
      <c r="E191" s="116">
        <v>0.34027777777777773</v>
      </c>
      <c r="F191" s="14">
        <v>0</v>
      </c>
      <c r="G191" s="1" t="s">
        <v>384</v>
      </c>
      <c r="H191" s="7">
        <v>40413</v>
      </c>
      <c r="I191" s="45"/>
      <c r="J191" s="45"/>
      <c r="K191" s="45"/>
      <c r="L191" s="85"/>
      <c r="M191" s="18"/>
      <c r="N191" s="103"/>
      <c r="O191" s="59">
        <v>40535</v>
      </c>
      <c r="P191" s="30" t="s">
        <v>34</v>
      </c>
      <c r="Q191" s="30" t="s">
        <v>15</v>
      </c>
      <c r="R191" s="30" t="s">
        <v>1</v>
      </c>
      <c r="S191" s="116">
        <v>0.29166666666666669</v>
      </c>
      <c r="T191" s="43"/>
      <c r="U191" s="1" t="s">
        <v>475</v>
      </c>
    </row>
    <row r="192" spans="1:21" x14ac:dyDescent="0.2">
      <c r="A192" s="7">
        <v>40292</v>
      </c>
      <c r="B192" s="45"/>
      <c r="C192" s="45"/>
      <c r="D192" s="45"/>
      <c r="E192" s="85"/>
      <c r="F192" s="18"/>
      <c r="G192" s="103"/>
      <c r="H192" s="84" t="s">
        <v>232</v>
      </c>
      <c r="I192" s="97"/>
      <c r="J192" s="98"/>
      <c r="K192" s="98"/>
      <c r="L192" s="99">
        <f>SUM(L185:L191)</f>
        <v>0</v>
      </c>
      <c r="M192" s="100"/>
      <c r="N192" s="108"/>
      <c r="O192" s="7">
        <v>40536</v>
      </c>
      <c r="P192" s="147"/>
      <c r="Q192" s="148"/>
      <c r="R192" s="148"/>
      <c r="S192" s="149"/>
      <c r="T192" s="76"/>
      <c r="U192" s="68" t="s">
        <v>50</v>
      </c>
    </row>
    <row r="193" spans="1:21" x14ac:dyDescent="0.2">
      <c r="A193" s="7">
        <v>40293</v>
      </c>
      <c r="B193" s="45"/>
      <c r="C193" s="45"/>
      <c r="D193" s="45"/>
      <c r="E193" s="85"/>
      <c r="F193" s="18"/>
      <c r="G193" s="103"/>
      <c r="H193" s="7">
        <v>40414</v>
      </c>
      <c r="I193" s="74"/>
      <c r="J193" s="150"/>
      <c r="K193" s="150"/>
      <c r="L193" s="151"/>
      <c r="M193" s="150"/>
      <c r="N193" s="64" t="s">
        <v>360</v>
      </c>
      <c r="O193" s="59">
        <v>40537</v>
      </c>
      <c r="P193" s="74"/>
      <c r="Q193" s="150"/>
      <c r="R193" s="150"/>
      <c r="S193" s="151"/>
      <c r="T193" s="150"/>
      <c r="U193" s="64" t="s">
        <v>360</v>
      </c>
    </row>
    <row r="194" spans="1:21" x14ac:dyDescent="0.2">
      <c r="A194" s="7">
        <v>40294</v>
      </c>
      <c r="B194" s="45"/>
      <c r="C194" s="45"/>
      <c r="D194" s="45"/>
      <c r="E194" s="85"/>
      <c r="F194" s="18"/>
      <c r="G194" s="103"/>
      <c r="H194" s="7">
        <v>40415</v>
      </c>
      <c r="I194" s="74"/>
      <c r="J194" s="150"/>
      <c r="K194" s="150"/>
      <c r="L194" s="151"/>
      <c r="M194" s="150"/>
      <c r="N194" s="64" t="s">
        <v>360</v>
      </c>
      <c r="O194" s="59">
        <v>40538</v>
      </c>
      <c r="P194" s="45"/>
      <c r="Q194" s="45"/>
      <c r="R194" s="45"/>
      <c r="S194" s="85"/>
      <c r="T194" s="18"/>
      <c r="U194" s="103"/>
    </row>
    <row r="195" spans="1:21" x14ac:dyDescent="0.2">
      <c r="A195" s="84" t="s">
        <v>232</v>
      </c>
      <c r="B195" s="97"/>
      <c r="C195" s="98"/>
      <c r="D195" s="98"/>
      <c r="E195" s="99">
        <f>SUM(E188:E194)</f>
        <v>1.4027777777777775</v>
      </c>
      <c r="F195" s="100"/>
      <c r="G195" s="108"/>
      <c r="H195" s="7">
        <v>40416</v>
      </c>
      <c r="I195" s="74"/>
      <c r="J195" s="150"/>
      <c r="K195" s="150"/>
      <c r="L195" s="151"/>
      <c r="M195" s="150"/>
      <c r="N195" s="64" t="s">
        <v>360</v>
      </c>
      <c r="O195" s="59">
        <v>40539</v>
      </c>
      <c r="P195" s="45"/>
      <c r="Q195" s="45"/>
      <c r="R195" s="45"/>
      <c r="S195" s="85"/>
      <c r="T195" s="18"/>
      <c r="U195" s="103"/>
    </row>
    <row r="196" spans="1:21" x14ac:dyDescent="0.2">
      <c r="A196" s="7">
        <v>40295</v>
      </c>
      <c r="B196" s="74"/>
      <c r="C196" s="150"/>
      <c r="D196" s="150"/>
      <c r="E196" s="151"/>
      <c r="F196" s="150"/>
      <c r="G196" s="64" t="s">
        <v>360</v>
      </c>
      <c r="H196" s="7">
        <v>40417</v>
      </c>
      <c r="I196" s="74"/>
      <c r="J196" s="150"/>
      <c r="K196" s="150"/>
      <c r="L196" s="151"/>
      <c r="M196" s="150"/>
      <c r="N196" s="64" t="s">
        <v>360</v>
      </c>
      <c r="O196" s="84" t="s">
        <v>232</v>
      </c>
      <c r="P196" s="97"/>
      <c r="Q196" s="98"/>
      <c r="R196" s="98"/>
      <c r="S196" s="99">
        <f>SUM(S189:S195)</f>
        <v>0.87847222222222232</v>
      </c>
      <c r="T196" s="100"/>
      <c r="U196" s="108"/>
    </row>
    <row r="197" spans="1:21" x14ac:dyDescent="0.2">
      <c r="A197" s="7">
        <v>40296</v>
      </c>
      <c r="B197" s="74"/>
      <c r="C197" s="150"/>
      <c r="D197" s="150"/>
      <c r="E197" s="151"/>
      <c r="F197" s="150"/>
      <c r="G197" s="64" t="s">
        <v>360</v>
      </c>
      <c r="H197" s="7">
        <v>40418</v>
      </c>
      <c r="I197" s="74"/>
      <c r="J197" s="150"/>
      <c r="K197" s="150"/>
      <c r="L197" s="151"/>
      <c r="M197" s="150"/>
      <c r="N197" s="64" t="s">
        <v>360</v>
      </c>
      <c r="O197" s="7">
        <v>40540</v>
      </c>
      <c r="P197" s="74"/>
      <c r="Q197" s="150"/>
      <c r="R197" s="150"/>
      <c r="S197" s="151"/>
      <c r="T197" s="150"/>
      <c r="U197" s="64" t="s">
        <v>360</v>
      </c>
    </row>
    <row r="198" spans="1:21" x14ac:dyDescent="0.2">
      <c r="A198" s="7">
        <v>40297</v>
      </c>
      <c r="B198" s="74"/>
      <c r="C198" s="150"/>
      <c r="D198" s="150"/>
      <c r="E198" s="151"/>
      <c r="F198" s="150"/>
      <c r="G198" s="64" t="s">
        <v>360</v>
      </c>
      <c r="H198" s="7">
        <v>40419</v>
      </c>
      <c r="I198" s="45"/>
      <c r="J198" s="45"/>
      <c r="K198" s="45"/>
      <c r="L198" s="85"/>
      <c r="M198" s="18"/>
      <c r="N198" s="103"/>
      <c r="O198" s="7">
        <v>40541</v>
      </c>
      <c r="P198" s="74"/>
      <c r="Q198" s="150"/>
      <c r="R198" s="152"/>
      <c r="S198" s="151"/>
      <c r="T198" s="150"/>
      <c r="U198" s="64" t="s">
        <v>360</v>
      </c>
    </row>
    <row r="199" spans="1:21" x14ac:dyDescent="0.2">
      <c r="A199" s="7"/>
      <c r="B199" s="8"/>
      <c r="C199" s="8"/>
      <c r="D199" s="8"/>
      <c r="E199" s="85"/>
      <c r="F199" s="43"/>
      <c r="G199" s="1"/>
      <c r="H199" s="7">
        <v>40420</v>
      </c>
      <c r="I199" s="45"/>
      <c r="J199" s="45"/>
      <c r="K199" s="45"/>
      <c r="L199" s="85"/>
      <c r="M199" s="18"/>
      <c r="N199" s="103"/>
      <c r="O199" s="59">
        <v>40542</v>
      </c>
      <c r="P199" s="74"/>
      <c r="Q199" s="150"/>
      <c r="R199" s="150"/>
      <c r="S199" s="151"/>
      <c r="T199" s="150"/>
      <c r="U199" s="64" t="s">
        <v>360</v>
      </c>
    </row>
    <row r="200" spans="1:21" x14ac:dyDescent="0.2">
      <c r="A200" s="7"/>
      <c r="B200" s="8"/>
      <c r="C200" s="8"/>
      <c r="D200" s="8"/>
      <c r="E200" s="85"/>
      <c r="F200" s="43"/>
      <c r="G200" s="1"/>
      <c r="H200" s="84" t="s">
        <v>232</v>
      </c>
      <c r="I200" s="97"/>
      <c r="J200" s="98"/>
      <c r="K200" s="98"/>
      <c r="L200" s="99">
        <f>SUM(L193:L199)</f>
        <v>0</v>
      </c>
      <c r="M200" s="100"/>
      <c r="N200" s="108"/>
      <c r="O200" s="7"/>
      <c r="P200" s="8"/>
      <c r="Q200" s="8"/>
      <c r="R200" s="8"/>
      <c r="S200" s="85"/>
      <c r="T200" s="43"/>
      <c r="U200" s="1"/>
    </row>
    <row r="201" spans="1:21" x14ac:dyDescent="0.2">
      <c r="A201" s="7"/>
      <c r="B201" s="8"/>
      <c r="C201" s="8"/>
      <c r="D201" s="8"/>
      <c r="E201" s="85"/>
      <c r="F201" s="43"/>
      <c r="G201" s="1"/>
      <c r="H201" s="7"/>
      <c r="I201" s="8"/>
      <c r="J201" s="8"/>
      <c r="K201" s="8"/>
      <c r="L201" s="85"/>
      <c r="M201" s="43"/>
      <c r="N201" s="1"/>
      <c r="O201" s="7"/>
      <c r="P201" s="8"/>
      <c r="Q201" s="8"/>
      <c r="R201" s="8"/>
      <c r="S201" s="85"/>
      <c r="T201" s="43"/>
      <c r="U201" s="1"/>
    </row>
    <row r="202" spans="1:21" x14ac:dyDescent="0.2">
      <c r="A202" s="7"/>
      <c r="B202" s="8"/>
      <c r="C202" s="8"/>
      <c r="D202" s="8"/>
      <c r="E202" s="85"/>
      <c r="F202" s="43"/>
      <c r="G202" s="1"/>
      <c r="H202" s="7"/>
      <c r="I202" s="8"/>
      <c r="J202" s="8"/>
      <c r="K202" s="8"/>
      <c r="L202" s="85"/>
      <c r="M202" s="43"/>
      <c r="N202" s="1"/>
      <c r="O202" s="7"/>
      <c r="P202" s="8"/>
      <c r="Q202" s="8"/>
      <c r="R202" s="8"/>
      <c r="S202" s="85"/>
      <c r="T202" s="43"/>
      <c r="U202" s="1"/>
    </row>
    <row r="203" spans="1:21" x14ac:dyDescent="0.2">
      <c r="A203" s="7"/>
      <c r="B203" s="8"/>
      <c r="C203" s="8"/>
      <c r="D203" s="8"/>
      <c r="E203" s="85"/>
      <c r="F203" s="43"/>
      <c r="G203" s="1"/>
      <c r="H203" s="7"/>
      <c r="I203" s="8"/>
      <c r="J203" s="8"/>
      <c r="K203" s="8"/>
      <c r="L203" s="85"/>
      <c r="M203" s="43"/>
      <c r="N203" s="1"/>
      <c r="O203" s="7"/>
      <c r="P203" s="8"/>
      <c r="Q203" s="8"/>
      <c r="R203" s="8"/>
      <c r="S203" s="85"/>
      <c r="T203" s="43"/>
      <c r="U203" s="1"/>
    </row>
    <row r="204" spans="1:21" x14ac:dyDescent="0.2">
      <c r="A204" s="7"/>
      <c r="B204" s="8"/>
      <c r="C204" s="8"/>
      <c r="D204" s="8"/>
      <c r="E204" s="85"/>
      <c r="F204" s="43"/>
      <c r="G204" s="1"/>
      <c r="H204" s="7"/>
      <c r="I204" s="8"/>
      <c r="J204" s="8"/>
      <c r="K204" s="8"/>
      <c r="L204" s="85"/>
      <c r="M204" s="43"/>
      <c r="N204" s="1"/>
      <c r="O204" s="7"/>
      <c r="P204" s="8"/>
      <c r="Q204" s="8"/>
      <c r="R204" s="8"/>
      <c r="S204" s="85"/>
      <c r="T204" s="43"/>
      <c r="U204" s="1"/>
    </row>
    <row r="205" spans="1:21" x14ac:dyDescent="0.2">
      <c r="A205" s="7"/>
      <c r="B205" s="8"/>
      <c r="C205" s="8"/>
      <c r="D205" s="8"/>
      <c r="E205" s="85"/>
      <c r="F205" s="43"/>
      <c r="G205" s="1"/>
      <c r="H205" s="7"/>
      <c r="I205" s="8"/>
      <c r="J205" s="8"/>
      <c r="K205" s="8"/>
      <c r="L205" s="85"/>
      <c r="M205" s="43"/>
      <c r="N205" s="1"/>
      <c r="O205" s="7"/>
      <c r="P205" s="8"/>
      <c r="Q205" s="8"/>
      <c r="R205" s="8"/>
      <c r="S205" s="85"/>
      <c r="T205" s="43"/>
      <c r="U205" s="1"/>
    </row>
    <row r="206" spans="1:21" x14ac:dyDescent="0.2">
      <c r="A206" s="7"/>
      <c r="B206" s="8"/>
      <c r="C206" s="8"/>
      <c r="D206" s="8"/>
      <c r="E206" s="85"/>
      <c r="F206" s="43"/>
      <c r="G206" s="1"/>
      <c r="H206" s="7"/>
      <c r="I206" s="8"/>
      <c r="J206" s="8"/>
      <c r="K206" s="8"/>
      <c r="L206" s="85"/>
      <c r="M206" s="43"/>
      <c r="N206" s="1"/>
      <c r="O206" s="7"/>
      <c r="P206" s="8"/>
      <c r="Q206" s="8"/>
      <c r="R206" s="8"/>
      <c r="S206" s="85"/>
      <c r="T206" s="43"/>
      <c r="U206" s="1"/>
    </row>
    <row r="207" spans="1:21" x14ac:dyDescent="0.2">
      <c r="A207" s="7"/>
      <c r="B207" s="8"/>
      <c r="C207" s="8"/>
      <c r="D207" s="8"/>
      <c r="E207" s="85"/>
      <c r="F207" s="43"/>
      <c r="G207" s="1"/>
      <c r="H207" s="7"/>
      <c r="I207" s="8"/>
      <c r="J207" s="8"/>
      <c r="K207" s="8"/>
      <c r="L207" s="85"/>
      <c r="M207" s="43"/>
      <c r="N207" s="1"/>
      <c r="O207" s="7"/>
      <c r="P207" s="8"/>
      <c r="Q207" s="8"/>
      <c r="R207" s="8"/>
      <c r="S207" s="85"/>
      <c r="T207" s="43"/>
      <c r="U207" s="1"/>
    </row>
    <row r="208" spans="1:21" x14ac:dyDescent="0.2">
      <c r="A208" s="7"/>
      <c r="B208" s="8"/>
      <c r="C208" s="8"/>
      <c r="D208" s="8"/>
      <c r="E208" s="85"/>
      <c r="F208" s="43"/>
      <c r="G208" s="1"/>
      <c r="H208" s="7"/>
      <c r="I208" s="8"/>
      <c r="J208" s="8"/>
      <c r="K208" s="8"/>
      <c r="L208" s="85"/>
      <c r="M208" s="43"/>
      <c r="N208" s="1"/>
      <c r="O208" s="7"/>
      <c r="P208" s="8"/>
      <c r="Q208" s="8"/>
      <c r="R208" s="8"/>
      <c r="S208" s="85"/>
      <c r="T208" s="43"/>
      <c r="U208" s="1"/>
    </row>
    <row r="209" spans="1:21" x14ac:dyDescent="0.2">
      <c r="A209" s="7"/>
      <c r="B209" s="8"/>
      <c r="C209" s="8"/>
      <c r="D209" s="8"/>
      <c r="E209" s="85"/>
      <c r="F209" s="43"/>
      <c r="G209" s="1"/>
      <c r="H209" s="7"/>
      <c r="I209" s="8"/>
      <c r="J209" s="8"/>
      <c r="K209" s="8"/>
      <c r="L209" s="85"/>
      <c r="M209" s="43"/>
      <c r="N209" s="1"/>
      <c r="O209" s="7"/>
      <c r="P209" s="8"/>
      <c r="Q209" s="8"/>
      <c r="R209" s="8"/>
      <c r="S209" s="85"/>
      <c r="T209" s="43"/>
      <c r="U209" s="1"/>
    </row>
    <row r="210" spans="1:21" x14ac:dyDescent="0.2">
      <c r="A210" s="7"/>
      <c r="B210" s="8"/>
      <c r="C210" s="8"/>
      <c r="D210" s="8"/>
      <c r="E210" s="85"/>
      <c r="F210" s="43"/>
      <c r="G210" s="1"/>
      <c r="H210" s="7"/>
      <c r="I210" s="8"/>
      <c r="J210" s="8"/>
      <c r="K210" s="8"/>
      <c r="L210" s="85"/>
      <c r="M210" s="43"/>
      <c r="N210" s="1"/>
      <c r="O210" s="7"/>
      <c r="P210" s="8"/>
      <c r="Q210" s="8"/>
      <c r="R210" s="8"/>
      <c r="S210" s="85"/>
      <c r="T210" s="43"/>
      <c r="U210" s="1"/>
    </row>
    <row r="211" spans="1:21" x14ac:dyDescent="0.2">
      <c r="A211" s="7"/>
      <c r="B211" s="8"/>
      <c r="C211" s="8"/>
      <c r="D211" s="8"/>
      <c r="E211" s="85"/>
      <c r="F211" s="43"/>
      <c r="G211" s="1"/>
      <c r="H211" s="7"/>
      <c r="I211" s="8"/>
      <c r="J211" s="8"/>
      <c r="K211" s="8"/>
      <c r="L211" s="85"/>
      <c r="M211" s="43"/>
      <c r="N211" s="1"/>
      <c r="O211" s="7"/>
      <c r="P211" s="8"/>
      <c r="Q211" s="8"/>
      <c r="R211" s="8"/>
      <c r="S211" s="85"/>
      <c r="T211" s="43"/>
      <c r="U211" s="1"/>
    </row>
    <row r="212" spans="1:21" x14ac:dyDescent="0.2">
      <c r="A212" s="7"/>
      <c r="B212" s="8"/>
      <c r="C212" s="8"/>
      <c r="D212" s="8"/>
      <c r="E212" s="85"/>
      <c r="F212" s="43"/>
      <c r="G212" s="1"/>
      <c r="H212" s="7"/>
      <c r="I212" s="8"/>
      <c r="J212" s="8"/>
      <c r="K212" s="8"/>
      <c r="L212" s="85"/>
      <c r="M212" s="43"/>
      <c r="N212" s="1"/>
      <c r="O212" s="7"/>
      <c r="P212" s="8"/>
      <c r="Q212" s="8"/>
      <c r="R212" s="8"/>
      <c r="S212" s="85"/>
      <c r="T212" s="43"/>
      <c r="U212" s="1"/>
    </row>
    <row r="213" spans="1:21" x14ac:dyDescent="0.2">
      <c r="A213" s="7"/>
      <c r="B213" s="8"/>
      <c r="C213" s="8"/>
      <c r="D213" s="8"/>
      <c r="E213" s="85"/>
      <c r="F213" s="44"/>
      <c r="G213" s="29"/>
      <c r="H213" s="7"/>
      <c r="I213" s="8"/>
      <c r="J213" s="8"/>
      <c r="K213" s="8"/>
      <c r="L213" s="85"/>
      <c r="M213" s="44"/>
      <c r="N213" s="29"/>
      <c r="O213" s="7"/>
      <c r="P213" s="8"/>
      <c r="Q213" s="8"/>
      <c r="R213" s="8"/>
      <c r="S213" s="85"/>
      <c r="T213" s="44"/>
      <c r="U213" s="29"/>
    </row>
    <row r="214" spans="1:21" x14ac:dyDescent="0.2">
      <c r="A214" s="7"/>
      <c r="B214" s="8"/>
      <c r="C214" s="8"/>
      <c r="D214" s="8"/>
      <c r="E214" s="85"/>
      <c r="F214" s="43"/>
      <c r="G214" s="1"/>
      <c r="H214" s="7"/>
      <c r="I214" s="8"/>
      <c r="J214" s="8"/>
      <c r="K214" s="8"/>
      <c r="L214" s="85"/>
      <c r="M214" s="43"/>
      <c r="N214" s="1"/>
      <c r="O214" s="7"/>
      <c r="P214" s="8"/>
      <c r="Q214" s="8"/>
      <c r="R214" s="8"/>
      <c r="S214" s="85"/>
      <c r="T214" s="43"/>
      <c r="U214" s="1"/>
    </row>
    <row r="215" spans="1:21" x14ac:dyDescent="0.2">
      <c r="A215" s="7"/>
      <c r="B215" s="8"/>
      <c r="C215" s="8"/>
      <c r="D215" s="8"/>
      <c r="E215" s="85"/>
      <c r="F215" s="43"/>
      <c r="G215" s="1"/>
      <c r="H215" s="7"/>
      <c r="I215" s="8"/>
      <c r="J215" s="8"/>
      <c r="K215" s="8"/>
      <c r="L215" s="85"/>
      <c r="M215" s="43"/>
      <c r="N215" s="1"/>
      <c r="O215" s="7"/>
      <c r="P215" s="8"/>
      <c r="Q215" s="8"/>
      <c r="R215" s="8"/>
      <c r="S215" s="85"/>
      <c r="T215" s="43"/>
      <c r="U215" s="1"/>
    </row>
    <row r="216" spans="1:21" x14ac:dyDescent="0.2">
      <c r="A216" s="7"/>
      <c r="B216" s="8"/>
      <c r="C216" s="8"/>
      <c r="D216" s="8"/>
      <c r="E216" s="85"/>
      <c r="F216" s="43"/>
      <c r="G216" s="1"/>
      <c r="H216" s="7"/>
      <c r="I216" s="8"/>
      <c r="J216" s="8"/>
      <c r="K216" s="8"/>
      <c r="L216" s="85"/>
      <c r="M216" s="43"/>
      <c r="N216" s="1"/>
      <c r="O216" s="7"/>
      <c r="P216" s="8"/>
      <c r="Q216" s="8"/>
      <c r="R216" s="8"/>
      <c r="S216" s="85"/>
      <c r="T216" s="43"/>
      <c r="U216" s="1"/>
    </row>
  </sheetData>
  <phoneticPr fontId="1" type="noConversion"/>
  <hyperlinks>
    <hyperlink ref="D1" r:id="rId1" xr:uid="{00000000-0004-0000-0300-000000000000}"/>
  </hyperlinks>
  <pageMargins left="0.78740157499999996" right="0.78740157499999996" top="0.984251969" bottom="0.984251969" header="0.4921259845" footer="0.4921259845"/>
  <pageSetup paperSize="9" orientation="portrait" horizontalDpi="4294967293" verticalDpi="4294967293" r:id="rId2"/>
  <headerFooter alignWithMargins="0"/>
  <ignoredErrors>
    <ignoredError sqref="T123" numberStoredAsText="1"/>
  </ignoredErrors>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dimension ref="A1:U216"/>
  <sheetViews>
    <sheetView topLeftCell="A160" workbookViewId="0">
      <selection activeCell="O198" activeCellId="16" sqref="O166 O168 O169 O170 O174 O176 O177 O178 O182 O184 O185 O186 O190 O192 O193 O194 O198"/>
    </sheetView>
  </sheetViews>
  <sheetFormatPr baseColWidth="10" defaultRowHeight="12.75" x14ac:dyDescent="0.2"/>
  <cols>
    <col min="1" max="1" width="17.7109375" customWidth="1"/>
    <col min="2" max="2" width="10" customWidth="1"/>
    <col min="3" max="3" width="6.5703125" customWidth="1"/>
    <col min="4" max="4" width="8.42578125" customWidth="1"/>
    <col min="5" max="5" width="9.140625" customWidth="1"/>
    <col min="6" max="6" width="11.28515625" customWidth="1"/>
    <col min="7" max="7" width="22.7109375" customWidth="1"/>
    <col min="8" max="8" width="17.7109375" customWidth="1"/>
    <col min="9" max="9" width="10" customWidth="1"/>
    <col min="10" max="10" width="6.5703125" customWidth="1"/>
    <col min="11" max="11" width="8.42578125" customWidth="1"/>
    <col min="12" max="12" width="9.140625" customWidth="1"/>
    <col min="13" max="13" width="11.28515625" customWidth="1"/>
    <col min="14" max="14" width="22.7109375" customWidth="1"/>
    <col min="15" max="15" width="17.7109375" customWidth="1"/>
    <col min="16" max="16" width="10" customWidth="1"/>
    <col min="17" max="17" width="6.5703125" customWidth="1"/>
    <col min="18" max="18" width="8.42578125" customWidth="1"/>
    <col min="19" max="19" width="9.140625" customWidth="1"/>
    <col min="20" max="20" width="11.28515625" customWidth="1"/>
    <col min="21" max="21" width="22.7109375" customWidth="1"/>
  </cols>
  <sheetData>
    <row r="1" spans="1:21" ht="13.5" thickBot="1" x14ac:dyDescent="0.25">
      <c r="A1" s="17" t="s">
        <v>476</v>
      </c>
      <c r="B1" s="15" t="s">
        <v>56</v>
      </c>
      <c r="C1" s="15"/>
      <c r="D1" s="41" t="s">
        <v>108</v>
      </c>
      <c r="E1" s="41"/>
      <c r="F1" s="53" t="s">
        <v>113</v>
      </c>
      <c r="G1" s="16" t="s">
        <v>70</v>
      </c>
      <c r="H1" s="17" t="s">
        <v>46</v>
      </c>
      <c r="I1" s="15" t="s">
        <v>47</v>
      </c>
      <c r="J1" s="15"/>
      <c r="K1" s="15"/>
      <c r="L1" s="15"/>
      <c r="M1" s="53" t="s">
        <v>117</v>
      </c>
      <c r="N1" s="16" t="s">
        <v>70</v>
      </c>
      <c r="O1" s="17" t="s">
        <v>46</v>
      </c>
      <c r="P1" s="15" t="s">
        <v>47</v>
      </c>
      <c r="Q1" s="15"/>
      <c r="R1" s="15"/>
      <c r="S1" s="15"/>
      <c r="T1" s="53" t="s">
        <v>121</v>
      </c>
      <c r="U1" s="16" t="s">
        <v>70</v>
      </c>
    </row>
    <row r="2" spans="1:21" x14ac:dyDescent="0.2">
      <c r="A2" s="3" t="s">
        <v>18</v>
      </c>
      <c r="B2" s="4" t="s">
        <v>19</v>
      </c>
      <c r="C2" s="4" t="s">
        <v>21</v>
      </c>
      <c r="D2" s="4" t="s">
        <v>20</v>
      </c>
      <c r="E2" s="5" t="s">
        <v>43</v>
      </c>
      <c r="F2" s="5" t="s">
        <v>22</v>
      </c>
      <c r="G2" s="6" t="s">
        <v>30</v>
      </c>
      <c r="H2" s="3" t="s">
        <v>18</v>
      </c>
      <c r="I2" s="4" t="s">
        <v>19</v>
      </c>
      <c r="J2" s="4" t="s">
        <v>21</v>
      </c>
      <c r="K2" s="4" t="s">
        <v>20</v>
      </c>
      <c r="L2" s="5" t="s">
        <v>43</v>
      </c>
      <c r="M2" s="5" t="s">
        <v>22</v>
      </c>
      <c r="N2" s="6" t="s">
        <v>30</v>
      </c>
      <c r="O2" s="3" t="s">
        <v>18</v>
      </c>
      <c r="P2" s="4" t="s">
        <v>19</v>
      </c>
      <c r="Q2" s="4" t="s">
        <v>21</v>
      </c>
      <c r="R2" s="4" t="s">
        <v>20</v>
      </c>
      <c r="S2" s="5" t="s">
        <v>43</v>
      </c>
      <c r="T2" s="5" t="s">
        <v>22</v>
      </c>
      <c r="U2" s="6" t="s">
        <v>30</v>
      </c>
    </row>
    <row r="3" spans="1:21" x14ac:dyDescent="0.2">
      <c r="A3" s="7">
        <v>40543</v>
      </c>
      <c r="B3" s="74"/>
      <c r="C3" s="150"/>
      <c r="D3" s="150"/>
      <c r="E3" s="151"/>
      <c r="F3" s="150"/>
      <c r="G3" s="64" t="s">
        <v>360</v>
      </c>
      <c r="H3" s="7">
        <v>40663</v>
      </c>
      <c r="I3" s="75"/>
      <c r="J3" s="75"/>
      <c r="K3" s="75"/>
      <c r="L3" s="138">
        <v>0.2951388888888889</v>
      </c>
      <c r="M3" s="76"/>
      <c r="N3" s="68" t="s">
        <v>50</v>
      </c>
      <c r="O3" s="7">
        <v>40786</v>
      </c>
      <c r="P3" s="30" t="s">
        <v>34</v>
      </c>
      <c r="Q3" s="30" t="s">
        <v>15</v>
      </c>
      <c r="R3" s="30" t="s">
        <v>14</v>
      </c>
      <c r="S3" s="116">
        <v>0.33333333333333331</v>
      </c>
      <c r="T3" s="14" t="s">
        <v>523</v>
      </c>
      <c r="U3" s="1" t="s">
        <v>442</v>
      </c>
    </row>
    <row r="4" spans="1:21" x14ac:dyDescent="0.2">
      <c r="A4" s="7">
        <v>40544</v>
      </c>
      <c r="B4" s="74"/>
      <c r="C4" s="150"/>
      <c r="D4" s="150"/>
      <c r="E4" s="151"/>
      <c r="F4" s="150"/>
      <c r="G4" s="64" t="s">
        <v>360</v>
      </c>
      <c r="H4" s="7">
        <v>40664</v>
      </c>
      <c r="I4" s="45"/>
      <c r="J4" s="45"/>
      <c r="K4" s="45"/>
      <c r="L4" s="85"/>
      <c r="M4" s="18"/>
      <c r="N4" s="103"/>
      <c r="O4" s="59">
        <v>40787</v>
      </c>
      <c r="P4" s="30" t="s">
        <v>34</v>
      </c>
      <c r="Q4" s="30" t="s">
        <v>15</v>
      </c>
      <c r="R4" s="30" t="s">
        <v>14</v>
      </c>
      <c r="S4" s="116">
        <v>0.33333333333333331</v>
      </c>
      <c r="T4" s="14" t="s">
        <v>523</v>
      </c>
      <c r="U4" s="1" t="s">
        <v>442</v>
      </c>
    </row>
    <row r="5" spans="1:21" x14ac:dyDescent="0.2">
      <c r="A5" s="7">
        <v>40545</v>
      </c>
      <c r="B5" s="45"/>
      <c r="C5" s="45"/>
      <c r="D5" s="45"/>
      <c r="E5" s="85"/>
      <c r="F5" s="18"/>
      <c r="G5" s="103"/>
      <c r="H5" s="7">
        <v>40665</v>
      </c>
      <c r="I5" s="45"/>
      <c r="J5" s="45"/>
      <c r="K5" s="45"/>
      <c r="L5" s="85"/>
      <c r="M5" s="18"/>
      <c r="N5" s="103"/>
      <c r="O5" s="7">
        <v>40788</v>
      </c>
      <c r="P5" s="30" t="s">
        <v>34</v>
      </c>
      <c r="Q5" s="30" t="s">
        <v>15</v>
      </c>
      <c r="R5" s="30" t="s">
        <v>4</v>
      </c>
      <c r="S5" s="116">
        <v>0.29166666666666669</v>
      </c>
      <c r="T5" s="14" t="s">
        <v>521</v>
      </c>
      <c r="U5" s="1" t="s">
        <v>517</v>
      </c>
    </row>
    <row r="6" spans="1:21" x14ac:dyDescent="0.2">
      <c r="A6" s="7">
        <v>40546</v>
      </c>
      <c r="B6" s="45"/>
      <c r="C6" s="45"/>
      <c r="D6" s="45"/>
      <c r="E6" s="85"/>
      <c r="F6" s="18"/>
      <c r="G6" s="103"/>
      <c r="H6" s="84" t="s">
        <v>232</v>
      </c>
      <c r="I6" s="97"/>
      <c r="J6" s="98"/>
      <c r="K6" s="98"/>
      <c r="L6" s="99">
        <f>SUM(E195:E198,L3:L5)</f>
        <v>1.4756944444444444</v>
      </c>
      <c r="M6" s="100"/>
      <c r="N6" s="164" t="s">
        <v>519</v>
      </c>
      <c r="O6" s="59">
        <v>40789</v>
      </c>
      <c r="P6" s="45"/>
      <c r="Q6" s="45"/>
      <c r="R6" s="45"/>
      <c r="S6" s="85"/>
      <c r="T6" s="85"/>
      <c r="U6" s="163" t="s">
        <v>527</v>
      </c>
    </row>
    <row r="7" spans="1:21" x14ac:dyDescent="0.2">
      <c r="A7" s="84" t="s">
        <v>232</v>
      </c>
      <c r="B7" s="97"/>
      <c r="C7" s="98"/>
      <c r="D7" s="98"/>
      <c r="E7" s="99">
        <f>SUM(E3:E6)</f>
        <v>0</v>
      </c>
      <c r="F7" s="100"/>
      <c r="G7" s="108"/>
      <c r="H7" s="7">
        <v>40666</v>
      </c>
      <c r="I7" s="33" t="s">
        <v>29</v>
      </c>
      <c r="J7" s="33" t="s">
        <v>15</v>
      </c>
      <c r="K7" s="33" t="s">
        <v>24</v>
      </c>
      <c r="L7" s="116">
        <v>0.38194444444444442</v>
      </c>
      <c r="M7" s="14">
        <v>0</v>
      </c>
      <c r="N7" s="1" t="s">
        <v>499</v>
      </c>
      <c r="O7" s="59">
        <v>40790</v>
      </c>
      <c r="P7" s="45"/>
      <c r="Q7" s="45"/>
      <c r="R7" s="45"/>
      <c r="S7" s="85"/>
      <c r="T7" s="18"/>
      <c r="U7" s="103" t="s">
        <v>490</v>
      </c>
    </row>
    <row r="8" spans="1:21" x14ac:dyDescent="0.2">
      <c r="A8" s="7">
        <v>40547</v>
      </c>
      <c r="B8" s="32" t="s">
        <v>17</v>
      </c>
      <c r="C8" s="32" t="s">
        <v>15</v>
      </c>
      <c r="D8" s="32" t="s">
        <v>23</v>
      </c>
      <c r="E8" s="116">
        <v>0.2951388888888889</v>
      </c>
      <c r="F8" s="14">
        <v>0</v>
      </c>
      <c r="G8" s="1" t="s">
        <v>318</v>
      </c>
      <c r="H8" s="7">
        <v>40667</v>
      </c>
      <c r="I8" s="33" t="s">
        <v>29</v>
      </c>
      <c r="J8" s="33" t="s">
        <v>15</v>
      </c>
      <c r="K8" s="33" t="s">
        <v>0</v>
      </c>
      <c r="L8" s="116">
        <v>0.34027777777777773</v>
      </c>
      <c r="M8" s="14">
        <v>0</v>
      </c>
      <c r="N8" s="1" t="s">
        <v>501</v>
      </c>
      <c r="O8" s="59">
        <v>40791</v>
      </c>
      <c r="P8" s="45"/>
      <c r="Q8" s="45"/>
      <c r="R8" s="45"/>
      <c r="S8" s="85"/>
      <c r="T8" s="18"/>
      <c r="U8" s="103"/>
    </row>
    <row r="9" spans="1:21" x14ac:dyDescent="0.2">
      <c r="A9" s="7">
        <v>40548</v>
      </c>
      <c r="B9" s="32" t="s">
        <v>17</v>
      </c>
      <c r="C9" s="32" t="s">
        <v>15</v>
      </c>
      <c r="D9" s="32" t="s">
        <v>23</v>
      </c>
      <c r="E9" s="116">
        <v>0.2951388888888889</v>
      </c>
      <c r="F9" s="14">
        <v>0</v>
      </c>
      <c r="G9" s="1" t="s">
        <v>477</v>
      </c>
      <c r="H9" s="7">
        <v>40668</v>
      </c>
      <c r="I9" s="33" t="s">
        <v>29</v>
      </c>
      <c r="J9" s="33" t="s">
        <v>15</v>
      </c>
      <c r="K9" s="33" t="s">
        <v>0</v>
      </c>
      <c r="L9" s="116">
        <v>0.34027777777777773</v>
      </c>
      <c r="M9" s="14">
        <v>0</v>
      </c>
      <c r="N9" s="1" t="s">
        <v>502</v>
      </c>
      <c r="O9" s="84" t="s">
        <v>232</v>
      </c>
      <c r="P9" s="97"/>
      <c r="Q9" s="98"/>
      <c r="R9" s="98"/>
      <c r="S9" s="99">
        <f>SUM(S3:S8)</f>
        <v>0.95833333333333326</v>
      </c>
      <c r="T9" s="100"/>
      <c r="U9" s="107" t="s">
        <v>528</v>
      </c>
    </row>
    <row r="10" spans="1:21" x14ac:dyDescent="0.2">
      <c r="A10" s="7">
        <v>40549</v>
      </c>
      <c r="B10" s="32" t="s">
        <v>17</v>
      </c>
      <c r="C10" s="32" t="s">
        <v>15</v>
      </c>
      <c r="D10" s="32" t="s">
        <v>23</v>
      </c>
      <c r="E10" s="116">
        <v>0.2951388888888889</v>
      </c>
      <c r="F10" s="14">
        <v>0</v>
      </c>
      <c r="G10" s="1" t="s">
        <v>477</v>
      </c>
      <c r="H10" s="7">
        <v>40669</v>
      </c>
      <c r="I10" s="33" t="s">
        <v>29</v>
      </c>
      <c r="J10" s="33" t="s">
        <v>15</v>
      </c>
      <c r="K10" s="33" t="s">
        <v>0</v>
      </c>
      <c r="L10" s="116">
        <v>0.34027777777777773</v>
      </c>
      <c r="M10" s="14">
        <v>0</v>
      </c>
      <c r="N10" s="1" t="s">
        <v>503</v>
      </c>
      <c r="O10" s="7">
        <v>40792</v>
      </c>
      <c r="P10" s="32" t="s">
        <v>17</v>
      </c>
      <c r="Q10" s="32" t="s">
        <v>15</v>
      </c>
      <c r="R10" s="32" t="s">
        <v>23</v>
      </c>
      <c r="S10" s="116">
        <v>0.2951388888888889</v>
      </c>
      <c r="T10" s="14">
        <v>0</v>
      </c>
      <c r="U10" s="1" t="s">
        <v>504</v>
      </c>
    </row>
    <row r="11" spans="1:21" x14ac:dyDescent="0.2">
      <c r="A11" s="7">
        <v>40550</v>
      </c>
      <c r="B11" s="32" t="s">
        <v>17</v>
      </c>
      <c r="C11" s="32" t="s">
        <v>15</v>
      </c>
      <c r="D11" s="32" t="s">
        <v>23</v>
      </c>
      <c r="E11" s="116">
        <v>0.2951388888888889</v>
      </c>
      <c r="F11" s="14">
        <v>0</v>
      </c>
      <c r="G11" s="1" t="s">
        <v>477</v>
      </c>
      <c r="H11" s="7">
        <v>40670</v>
      </c>
      <c r="I11" s="75"/>
      <c r="J11" s="75"/>
      <c r="K11" s="75"/>
      <c r="L11" s="138">
        <v>0</v>
      </c>
      <c r="M11" s="76"/>
      <c r="N11" s="68" t="s">
        <v>50</v>
      </c>
      <c r="O11" s="7">
        <v>40793</v>
      </c>
      <c r="P11" s="32" t="s">
        <v>17</v>
      </c>
      <c r="Q11" s="32" t="s">
        <v>15</v>
      </c>
      <c r="R11" s="32" t="s">
        <v>23</v>
      </c>
      <c r="S11" s="116">
        <v>0.2951388888888889</v>
      </c>
      <c r="T11" s="14">
        <v>0</v>
      </c>
      <c r="U11" s="1" t="s">
        <v>504</v>
      </c>
    </row>
    <row r="12" spans="1:21" x14ac:dyDescent="0.2">
      <c r="A12" s="7">
        <v>40551</v>
      </c>
      <c r="B12" s="32" t="s">
        <v>17</v>
      </c>
      <c r="C12" s="32" t="s">
        <v>15</v>
      </c>
      <c r="D12" s="32" t="s">
        <v>39</v>
      </c>
      <c r="E12" s="116">
        <v>0.33333333333333331</v>
      </c>
      <c r="F12" s="14">
        <v>0</v>
      </c>
      <c r="G12" s="1" t="s">
        <v>477</v>
      </c>
      <c r="H12" s="7">
        <v>40671</v>
      </c>
      <c r="I12" s="45"/>
      <c r="J12" s="45"/>
      <c r="K12" s="45"/>
      <c r="L12" s="85"/>
      <c r="M12" s="18"/>
      <c r="N12" s="103"/>
      <c r="O12" s="59">
        <v>40794</v>
      </c>
      <c r="P12" s="32" t="s">
        <v>17</v>
      </c>
      <c r="Q12" s="32" t="s">
        <v>15</v>
      </c>
      <c r="R12" s="32" t="s">
        <v>23</v>
      </c>
      <c r="S12" s="116">
        <v>0.2951388888888889</v>
      </c>
      <c r="T12" s="14">
        <v>0</v>
      </c>
      <c r="U12" s="1" t="s">
        <v>504</v>
      </c>
    </row>
    <row r="13" spans="1:21" x14ac:dyDescent="0.2">
      <c r="A13" s="7">
        <v>40552</v>
      </c>
      <c r="B13" s="45"/>
      <c r="C13" s="45"/>
      <c r="D13" s="45"/>
      <c r="E13" s="85"/>
      <c r="F13" s="18"/>
      <c r="G13" s="103"/>
      <c r="H13" s="7">
        <v>40672</v>
      </c>
      <c r="I13" s="45"/>
      <c r="J13" s="45"/>
      <c r="K13" s="45"/>
      <c r="L13" s="85"/>
      <c r="M13" s="18"/>
      <c r="N13" s="103"/>
      <c r="O13" s="7">
        <v>40795</v>
      </c>
      <c r="P13" s="32" t="s">
        <v>17</v>
      </c>
      <c r="Q13" s="32" t="s">
        <v>15</v>
      </c>
      <c r="R13" s="32" t="s">
        <v>23</v>
      </c>
      <c r="S13" s="116">
        <v>0.2951388888888889</v>
      </c>
      <c r="T13" s="14">
        <v>0</v>
      </c>
      <c r="U13" s="1" t="s">
        <v>504</v>
      </c>
    </row>
    <row r="14" spans="1:21" x14ac:dyDescent="0.2">
      <c r="A14" s="59">
        <v>40553</v>
      </c>
      <c r="B14" s="45"/>
      <c r="C14" s="45"/>
      <c r="D14" s="45"/>
      <c r="E14" s="85"/>
      <c r="F14" s="18"/>
      <c r="G14" s="103"/>
      <c r="H14" s="84" t="s">
        <v>232</v>
      </c>
      <c r="I14" s="97"/>
      <c r="J14" s="98"/>
      <c r="K14" s="98"/>
      <c r="L14" s="99">
        <f>SUM(L7:L13)</f>
        <v>1.4027777777777775</v>
      </c>
      <c r="M14" s="100"/>
      <c r="N14" s="164" t="s">
        <v>519</v>
      </c>
      <c r="O14" s="59">
        <v>40796</v>
      </c>
      <c r="P14" s="32" t="s">
        <v>17</v>
      </c>
      <c r="Q14" s="32" t="s">
        <v>15</v>
      </c>
      <c r="R14" s="32" t="s">
        <v>39</v>
      </c>
      <c r="S14" s="116">
        <v>0.34027777777777773</v>
      </c>
      <c r="T14" s="157" t="s">
        <v>11</v>
      </c>
      <c r="U14" s="1" t="s">
        <v>504</v>
      </c>
    </row>
    <row r="15" spans="1:21" x14ac:dyDescent="0.2">
      <c r="A15" s="84" t="s">
        <v>232</v>
      </c>
      <c r="B15" s="97"/>
      <c r="C15" s="98"/>
      <c r="D15" s="98"/>
      <c r="E15" s="99">
        <f>SUM(E8:E14)</f>
        <v>1.5138888888888888</v>
      </c>
      <c r="F15" s="100"/>
      <c r="G15" s="108"/>
      <c r="H15" s="7">
        <v>40673</v>
      </c>
      <c r="I15" s="74"/>
      <c r="J15" s="150"/>
      <c r="K15" s="150"/>
      <c r="L15" s="158">
        <v>0.2951388888888889</v>
      </c>
      <c r="M15" s="150"/>
      <c r="N15" s="64" t="s">
        <v>360</v>
      </c>
      <c r="O15" s="59">
        <v>40797</v>
      </c>
      <c r="P15" s="45"/>
      <c r="Q15" s="45"/>
      <c r="R15" s="45"/>
      <c r="S15" s="85"/>
      <c r="T15" s="18"/>
      <c r="U15" s="103"/>
    </row>
    <row r="16" spans="1:21" x14ac:dyDescent="0.2">
      <c r="A16" s="59">
        <v>40554</v>
      </c>
      <c r="B16" s="33" t="s">
        <v>29</v>
      </c>
      <c r="C16" s="33" t="s">
        <v>15</v>
      </c>
      <c r="D16" s="33" t="s">
        <v>24</v>
      </c>
      <c r="E16" s="116">
        <v>0.38194444444444442</v>
      </c>
      <c r="F16" s="14">
        <v>0</v>
      </c>
      <c r="G16" s="1" t="s">
        <v>477</v>
      </c>
      <c r="H16" s="7">
        <v>40674</v>
      </c>
      <c r="I16" s="74"/>
      <c r="J16" s="150"/>
      <c r="K16" s="150"/>
      <c r="L16" s="158">
        <v>0.2951388888888889</v>
      </c>
      <c r="M16" s="150"/>
      <c r="N16" s="64" t="s">
        <v>360</v>
      </c>
      <c r="O16" s="59">
        <v>40798</v>
      </c>
      <c r="P16" s="45"/>
      <c r="Q16" s="45"/>
      <c r="R16" s="45"/>
      <c r="S16" s="85"/>
      <c r="T16" s="18"/>
      <c r="U16" s="103"/>
    </row>
    <row r="17" spans="1:21" x14ac:dyDescent="0.2">
      <c r="A17" s="59">
        <v>40555</v>
      </c>
      <c r="B17" s="33" t="s">
        <v>29</v>
      </c>
      <c r="C17" s="33" t="s">
        <v>15</v>
      </c>
      <c r="D17" s="33" t="s">
        <v>0</v>
      </c>
      <c r="E17" s="116">
        <v>0.34027777777777773</v>
      </c>
      <c r="F17" s="14">
        <v>0</v>
      </c>
      <c r="G17" s="1" t="s">
        <v>477</v>
      </c>
      <c r="H17" s="7">
        <v>40675</v>
      </c>
      <c r="I17" s="74"/>
      <c r="J17" s="150"/>
      <c r="K17" s="150"/>
      <c r="L17" s="158">
        <v>0.2951388888888889</v>
      </c>
      <c r="M17" s="150"/>
      <c r="N17" s="64" t="s">
        <v>360</v>
      </c>
      <c r="O17" s="84" t="s">
        <v>232</v>
      </c>
      <c r="P17" s="97"/>
      <c r="Q17" s="98"/>
      <c r="R17" s="98"/>
      <c r="S17" s="99">
        <f>SUM(S10:S16)</f>
        <v>1.5208333333333333</v>
      </c>
      <c r="T17" s="100"/>
      <c r="U17" s="107" t="s">
        <v>529</v>
      </c>
    </row>
    <row r="18" spans="1:21" x14ac:dyDescent="0.2">
      <c r="A18" s="59">
        <v>40556</v>
      </c>
      <c r="B18" s="33" t="s">
        <v>29</v>
      </c>
      <c r="C18" s="33" t="s">
        <v>15</v>
      </c>
      <c r="D18" s="33" t="s">
        <v>0</v>
      </c>
      <c r="E18" s="116">
        <v>0.34027777777777773</v>
      </c>
      <c r="F18" s="14">
        <v>0</v>
      </c>
      <c r="G18" s="1" t="s">
        <v>477</v>
      </c>
      <c r="H18" s="7">
        <v>40676</v>
      </c>
      <c r="I18" s="75"/>
      <c r="J18" s="75"/>
      <c r="K18" s="75"/>
      <c r="L18" s="138">
        <v>0.2951388888888889</v>
      </c>
      <c r="M18" s="76"/>
      <c r="N18" s="68" t="s">
        <v>50</v>
      </c>
      <c r="O18" s="7">
        <v>40799</v>
      </c>
      <c r="P18" s="33" t="s">
        <v>29</v>
      </c>
      <c r="Q18" s="33" t="s">
        <v>15</v>
      </c>
      <c r="R18" s="33" t="s">
        <v>24</v>
      </c>
      <c r="S18" s="116">
        <v>0.38194444444444442</v>
      </c>
      <c r="T18" s="14">
        <v>0</v>
      </c>
      <c r="U18" s="1" t="s">
        <v>504</v>
      </c>
    </row>
    <row r="19" spans="1:21" x14ac:dyDescent="0.2">
      <c r="A19" s="59">
        <v>40557</v>
      </c>
      <c r="B19" s="33" t="s">
        <v>29</v>
      </c>
      <c r="C19" s="33" t="s">
        <v>15</v>
      </c>
      <c r="D19" s="33" t="s">
        <v>0</v>
      </c>
      <c r="E19" s="116">
        <v>0.34027777777777773</v>
      </c>
      <c r="F19" s="14">
        <v>0</v>
      </c>
      <c r="G19" s="1" t="s">
        <v>477</v>
      </c>
      <c r="H19" s="7">
        <v>40677</v>
      </c>
      <c r="I19" s="74"/>
      <c r="J19" s="150"/>
      <c r="K19" s="150"/>
      <c r="L19" s="158">
        <v>0.33333333333333331</v>
      </c>
      <c r="M19" s="150"/>
      <c r="N19" s="64" t="s">
        <v>360</v>
      </c>
      <c r="O19" s="59">
        <v>40800</v>
      </c>
      <c r="P19" s="33" t="s">
        <v>29</v>
      </c>
      <c r="Q19" s="33" t="s">
        <v>15</v>
      </c>
      <c r="R19" s="33" t="s">
        <v>0</v>
      </c>
      <c r="S19" s="116">
        <v>0.34027777777777773</v>
      </c>
      <c r="T19" s="14">
        <v>0</v>
      </c>
      <c r="U19" s="1" t="s">
        <v>504</v>
      </c>
    </row>
    <row r="20" spans="1:21" x14ac:dyDescent="0.2">
      <c r="A20" s="59">
        <v>40558</v>
      </c>
      <c r="B20" s="45"/>
      <c r="C20" s="45"/>
      <c r="D20" s="45"/>
      <c r="E20" s="85"/>
      <c r="F20" s="18"/>
      <c r="G20" s="103"/>
      <c r="H20" s="7">
        <v>40678</v>
      </c>
      <c r="I20" s="45"/>
      <c r="J20" s="45"/>
      <c r="K20" s="45"/>
      <c r="L20" s="85"/>
      <c r="M20" s="18"/>
      <c r="N20" s="103"/>
      <c r="O20" s="59">
        <v>40801</v>
      </c>
      <c r="P20" s="33" t="s">
        <v>29</v>
      </c>
      <c r="Q20" s="33" t="s">
        <v>15</v>
      </c>
      <c r="R20" s="33" t="s">
        <v>0</v>
      </c>
      <c r="S20" s="116">
        <v>0.34027777777777773</v>
      </c>
      <c r="T20" s="14">
        <v>0</v>
      </c>
      <c r="U20" s="1" t="s">
        <v>504</v>
      </c>
    </row>
    <row r="21" spans="1:21" x14ac:dyDescent="0.2">
      <c r="A21" s="59">
        <v>40559</v>
      </c>
      <c r="B21" s="45"/>
      <c r="C21" s="45"/>
      <c r="D21" s="45"/>
      <c r="E21" s="85"/>
      <c r="F21" s="18"/>
      <c r="G21" s="103"/>
      <c r="H21" s="7">
        <v>40679</v>
      </c>
      <c r="I21" s="45"/>
      <c r="J21" s="45"/>
      <c r="K21" s="45"/>
      <c r="L21" s="85"/>
      <c r="M21" s="18"/>
      <c r="N21" s="103"/>
      <c r="O21" s="7">
        <v>40802</v>
      </c>
      <c r="P21" s="33" t="s">
        <v>29</v>
      </c>
      <c r="Q21" s="33" t="s">
        <v>15</v>
      </c>
      <c r="R21" s="33" t="s">
        <v>0</v>
      </c>
      <c r="S21" s="116">
        <v>0.34027777777777773</v>
      </c>
      <c r="T21" s="14">
        <v>0</v>
      </c>
      <c r="U21" s="1" t="s">
        <v>504</v>
      </c>
    </row>
    <row r="22" spans="1:21" x14ac:dyDescent="0.2">
      <c r="A22" s="59">
        <v>40560</v>
      </c>
      <c r="B22" s="45"/>
      <c r="C22" s="45"/>
      <c r="D22" s="45"/>
      <c r="E22" s="85"/>
      <c r="F22" s="18"/>
      <c r="G22" s="103"/>
      <c r="H22" s="84" t="s">
        <v>232</v>
      </c>
      <c r="I22" s="97"/>
      <c r="J22" s="98"/>
      <c r="K22" s="98"/>
      <c r="L22" s="99">
        <f>SUM(L15:L21)</f>
        <v>1.5138888888888888</v>
      </c>
      <c r="M22" s="100"/>
      <c r="N22" s="164" t="s">
        <v>519</v>
      </c>
      <c r="O22" s="59">
        <v>40803</v>
      </c>
      <c r="P22" s="45"/>
      <c r="Q22" s="45"/>
      <c r="R22" s="45"/>
      <c r="S22" s="85"/>
      <c r="T22" s="85"/>
      <c r="U22" s="85"/>
    </row>
    <row r="23" spans="1:21" x14ac:dyDescent="0.2">
      <c r="A23" s="84" t="s">
        <v>232</v>
      </c>
      <c r="B23" s="97"/>
      <c r="C23" s="98"/>
      <c r="D23" s="98"/>
      <c r="E23" s="99">
        <f>SUM(E16:E22)</f>
        <v>1.4027777777777775</v>
      </c>
      <c r="F23" s="100"/>
      <c r="G23" s="108"/>
      <c r="H23" s="7">
        <v>40680</v>
      </c>
      <c r="I23" s="32" t="s">
        <v>17</v>
      </c>
      <c r="J23" s="32" t="s">
        <v>15</v>
      </c>
      <c r="K23" s="32" t="s">
        <v>23</v>
      </c>
      <c r="L23" s="116">
        <v>0.2951388888888889</v>
      </c>
      <c r="M23" s="14">
        <v>0</v>
      </c>
      <c r="N23" s="1" t="s">
        <v>504</v>
      </c>
      <c r="O23" s="59">
        <v>40804</v>
      </c>
      <c r="P23" s="45"/>
      <c r="Q23" s="45"/>
      <c r="R23" s="45"/>
      <c r="S23" s="85"/>
      <c r="T23" s="18"/>
      <c r="U23" s="103"/>
    </row>
    <row r="24" spans="1:21" x14ac:dyDescent="0.2">
      <c r="A24" s="7">
        <v>40561</v>
      </c>
      <c r="B24" s="32" t="s">
        <v>17</v>
      </c>
      <c r="C24" s="32" t="s">
        <v>15</v>
      </c>
      <c r="D24" s="32" t="s">
        <v>23</v>
      </c>
      <c r="E24" s="116">
        <v>0.2951388888888889</v>
      </c>
      <c r="F24" s="14">
        <v>0</v>
      </c>
      <c r="G24" s="1" t="s">
        <v>478</v>
      </c>
      <c r="H24" s="7">
        <v>40681</v>
      </c>
      <c r="I24" s="32" t="s">
        <v>17</v>
      </c>
      <c r="J24" s="32" t="s">
        <v>15</v>
      </c>
      <c r="K24" s="32" t="s">
        <v>23</v>
      </c>
      <c r="L24" s="116">
        <v>0.2951388888888889</v>
      </c>
      <c r="M24" s="14">
        <v>0</v>
      </c>
      <c r="N24" s="1" t="s">
        <v>504</v>
      </c>
      <c r="O24" s="59">
        <v>40805</v>
      </c>
      <c r="P24" s="45"/>
      <c r="Q24" s="45"/>
      <c r="R24" s="45"/>
      <c r="S24" s="85"/>
      <c r="T24" s="18"/>
      <c r="U24" s="103"/>
    </row>
    <row r="25" spans="1:21" x14ac:dyDescent="0.2">
      <c r="A25" s="7">
        <v>40562</v>
      </c>
      <c r="B25" s="32" t="s">
        <v>17</v>
      </c>
      <c r="C25" s="32" t="s">
        <v>15</v>
      </c>
      <c r="D25" s="32" t="s">
        <v>23</v>
      </c>
      <c r="E25" s="116">
        <v>0.2951388888888889</v>
      </c>
      <c r="F25" s="14">
        <v>0</v>
      </c>
      <c r="G25" s="1" t="s">
        <v>478</v>
      </c>
      <c r="H25" s="7">
        <v>40682</v>
      </c>
      <c r="I25" s="32" t="s">
        <v>17</v>
      </c>
      <c r="J25" s="32" t="s">
        <v>15</v>
      </c>
      <c r="K25" s="32" t="s">
        <v>23</v>
      </c>
      <c r="L25" s="116">
        <v>0.2951388888888889</v>
      </c>
      <c r="M25" s="14">
        <v>0</v>
      </c>
      <c r="N25" s="1" t="s">
        <v>506</v>
      </c>
      <c r="O25" s="84" t="s">
        <v>232</v>
      </c>
      <c r="P25" s="97"/>
      <c r="Q25" s="98"/>
      <c r="R25" s="98"/>
      <c r="S25" s="99">
        <f>SUM(S18:S24)</f>
        <v>1.4027777777777775</v>
      </c>
      <c r="T25" s="100"/>
      <c r="U25" s="107" t="s">
        <v>530</v>
      </c>
    </row>
    <row r="26" spans="1:21" x14ac:dyDescent="0.2">
      <c r="A26" s="7">
        <v>40563</v>
      </c>
      <c r="B26" s="32" t="s">
        <v>17</v>
      </c>
      <c r="C26" s="32" t="s">
        <v>15</v>
      </c>
      <c r="D26" s="32" t="s">
        <v>23</v>
      </c>
      <c r="E26" s="116">
        <v>0.2951388888888889</v>
      </c>
      <c r="F26" s="14">
        <v>0</v>
      </c>
      <c r="G26" s="1" t="s">
        <v>478</v>
      </c>
      <c r="H26" s="7">
        <v>40683</v>
      </c>
      <c r="I26" s="32" t="s">
        <v>17</v>
      </c>
      <c r="J26" s="32" t="s">
        <v>15</v>
      </c>
      <c r="K26" s="32" t="s">
        <v>23</v>
      </c>
      <c r="L26" s="116">
        <v>0.2951388888888889</v>
      </c>
      <c r="M26" s="14">
        <v>0</v>
      </c>
      <c r="N26" s="1" t="s">
        <v>506</v>
      </c>
      <c r="O26" s="7">
        <v>40806</v>
      </c>
      <c r="P26" s="32" t="s">
        <v>17</v>
      </c>
      <c r="Q26" s="32" t="s">
        <v>15</v>
      </c>
      <c r="R26" s="32" t="s">
        <v>23</v>
      </c>
      <c r="S26" s="116">
        <v>0.2951388888888889</v>
      </c>
      <c r="T26" s="14">
        <v>0</v>
      </c>
      <c r="U26" s="1" t="s">
        <v>504</v>
      </c>
    </row>
    <row r="27" spans="1:21" x14ac:dyDescent="0.2">
      <c r="A27" s="7">
        <v>40564</v>
      </c>
      <c r="B27" s="32" t="s">
        <v>17</v>
      </c>
      <c r="C27" s="32" t="s">
        <v>15</v>
      </c>
      <c r="D27" s="32" t="s">
        <v>23</v>
      </c>
      <c r="E27" s="116">
        <v>0.2951388888888889</v>
      </c>
      <c r="F27" s="14">
        <v>0</v>
      </c>
      <c r="G27" s="1" t="s">
        <v>478</v>
      </c>
      <c r="H27" s="7">
        <v>40684</v>
      </c>
      <c r="I27" s="32" t="s">
        <v>17</v>
      </c>
      <c r="J27" s="32" t="s">
        <v>15</v>
      </c>
      <c r="K27" s="32" t="s">
        <v>39</v>
      </c>
      <c r="L27" s="116">
        <v>0.33333333333333331</v>
      </c>
      <c r="M27" s="14">
        <v>0</v>
      </c>
      <c r="N27" s="1" t="s">
        <v>507</v>
      </c>
      <c r="O27" s="59">
        <v>40807</v>
      </c>
      <c r="P27" s="32" t="s">
        <v>17</v>
      </c>
      <c r="Q27" s="32" t="s">
        <v>15</v>
      </c>
      <c r="R27" s="32" t="s">
        <v>23</v>
      </c>
      <c r="S27" s="116">
        <v>0.2951388888888889</v>
      </c>
      <c r="T27" s="14">
        <v>0</v>
      </c>
      <c r="U27" s="1" t="s">
        <v>504</v>
      </c>
    </row>
    <row r="28" spans="1:21" x14ac:dyDescent="0.2">
      <c r="A28" s="7">
        <v>40565</v>
      </c>
      <c r="B28" s="32" t="s">
        <v>17</v>
      </c>
      <c r="C28" s="32" t="s">
        <v>15</v>
      </c>
      <c r="D28" s="32" t="s">
        <v>39</v>
      </c>
      <c r="E28" s="116">
        <v>0.33333333333333331</v>
      </c>
      <c r="F28" s="14">
        <v>0</v>
      </c>
      <c r="G28" s="1" t="s">
        <v>478</v>
      </c>
      <c r="H28" s="7">
        <v>40685</v>
      </c>
      <c r="I28" s="45"/>
      <c r="J28" s="45"/>
      <c r="K28" s="45"/>
      <c r="L28" s="85"/>
      <c r="M28" s="18"/>
      <c r="N28" s="103"/>
      <c r="O28" s="59">
        <v>40808</v>
      </c>
      <c r="P28" s="32" t="s">
        <v>17</v>
      </c>
      <c r="Q28" s="32" t="s">
        <v>15</v>
      </c>
      <c r="R28" s="32" t="s">
        <v>23</v>
      </c>
      <c r="S28" s="116">
        <v>0.2951388888888889</v>
      </c>
      <c r="T28" s="14">
        <v>0</v>
      </c>
      <c r="U28" s="1" t="s">
        <v>504</v>
      </c>
    </row>
    <row r="29" spans="1:21" x14ac:dyDescent="0.2">
      <c r="A29" s="7">
        <v>40566</v>
      </c>
      <c r="B29" s="45"/>
      <c r="C29" s="45"/>
      <c r="D29" s="45"/>
      <c r="E29" s="85"/>
      <c r="F29" s="18"/>
      <c r="G29" s="103"/>
      <c r="H29" s="7">
        <v>40686</v>
      </c>
      <c r="I29" s="45"/>
      <c r="J29" s="45"/>
      <c r="K29" s="45"/>
      <c r="L29" s="85"/>
      <c r="M29" s="18"/>
      <c r="N29" s="103"/>
      <c r="O29" s="7">
        <v>40809</v>
      </c>
      <c r="P29" s="32" t="s">
        <v>17</v>
      </c>
      <c r="Q29" s="32" t="s">
        <v>15</v>
      </c>
      <c r="R29" s="32" t="s">
        <v>23</v>
      </c>
      <c r="S29" s="116">
        <v>0.2951388888888889</v>
      </c>
      <c r="T29" s="14">
        <v>0</v>
      </c>
      <c r="U29" s="1" t="s">
        <v>504</v>
      </c>
    </row>
    <row r="30" spans="1:21" x14ac:dyDescent="0.2">
      <c r="A30" s="59">
        <v>40567</v>
      </c>
      <c r="B30" s="45"/>
      <c r="C30" s="45"/>
      <c r="D30" s="45"/>
      <c r="E30" s="85"/>
      <c r="F30" s="18"/>
      <c r="G30" s="103"/>
      <c r="H30" s="84" t="s">
        <v>232</v>
      </c>
      <c r="I30" s="97"/>
      <c r="J30" s="98"/>
      <c r="K30" s="98"/>
      <c r="L30" s="99">
        <f>SUM(L23:L29)</f>
        <v>1.5138888888888888</v>
      </c>
      <c r="M30" s="100"/>
      <c r="N30" s="164" t="s">
        <v>519</v>
      </c>
      <c r="O30" s="59">
        <v>40810</v>
      </c>
      <c r="P30" s="32" t="s">
        <v>17</v>
      </c>
      <c r="Q30" s="32" t="s">
        <v>15</v>
      </c>
      <c r="R30" s="32" t="s">
        <v>39</v>
      </c>
      <c r="S30" s="116">
        <v>0.33333333333333331</v>
      </c>
      <c r="T30" s="14">
        <v>0</v>
      </c>
      <c r="U30" s="1" t="s">
        <v>504</v>
      </c>
    </row>
    <row r="31" spans="1:21" x14ac:dyDescent="0.2">
      <c r="A31" s="84" t="s">
        <v>232</v>
      </c>
      <c r="B31" s="97"/>
      <c r="C31" s="98"/>
      <c r="D31" s="98"/>
      <c r="E31" s="99">
        <f>SUM(E24:E30)</f>
        <v>1.5138888888888888</v>
      </c>
      <c r="F31" s="100"/>
      <c r="G31" s="108"/>
      <c r="H31" s="7">
        <v>40687</v>
      </c>
      <c r="I31" s="75"/>
      <c r="J31" s="75"/>
      <c r="K31" s="75"/>
      <c r="L31" s="138">
        <v>0.38194444444444442</v>
      </c>
      <c r="M31" s="76"/>
      <c r="N31" s="68" t="s">
        <v>50</v>
      </c>
      <c r="O31" s="59">
        <v>40811</v>
      </c>
      <c r="P31" s="45"/>
      <c r="Q31" s="45"/>
      <c r="R31" s="45"/>
      <c r="S31" s="85"/>
      <c r="T31" s="18"/>
      <c r="U31" s="103"/>
    </row>
    <row r="32" spans="1:21" x14ac:dyDescent="0.2">
      <c r="A32" s="7">
        <v>40568</v>
      </c>
      <c r="B32" s="33" t="s">
        <v>29</v>
      </c>
      <c r="C32" s="33" t="s">
        <v>15</v>
      </c>
      <c r="D32" s="33" t="s">
        <v>24</v>
      </c>
      <c r="E32" s="116">
        <v>0.38194444444444442</v>
      </c>
      <c r="F32" s="14">
        <v>0</v>
      </c>
      <c r="G32" s="1" t="s">
        <v>478</v>
      </c>
      <c r="H32" s="7">
        <v>40688</v>
      </c>
      <c r="I32" s="33" t="s">
        <v>29</v>
      </c>
      <c r="J32" s="33" t="s">
        <v>15</v>
      </c>
      <c r="K32" s="33" t="s">
        <v>0</v>
      </c>
      <c r="L32" s="116">
        <v>0.34027777777777773</v>
      </c>
      <c r="M32" s="14">
        <v>0</v>
      </c>
      <c r="N32" s="1" t="s">
        <v>508</v>
      </c>
      <c r="O32" s="59">
        <v>40812</v>
      </c>
      <c r="P32" s="45"/>
      <c r="Q32" s="45"/>
      <c r="R32" s="45"/>
      <c r="S32" s="85"/>
      <c r="T32" s="18"/>
      <c r="U32" s="103"/>
    </row>
    <row r="33" spans="1:21" x14ac:dyDescent="0.2">
      <c r="A33" s="7">
        <v>40569</v>
      </c>
      <c r="B33" s="33" t="s">
        <v>29</v>
      </c>
      <c r="C33" s="33" t="s">
        <v>15</v>
      </c>
      <c r="D33" s="33" t="s">
        <v>0</v>
      </c>
      <c r="E33" s="116">
        <v>0.34027777777777773</v>
      </c>
      <c r="F33" s="14">
        <v>0</v>
      </c>
      <c r="G33" s="1" t="s">
        <v>478</v>
      </c>
      <c r="H33" s="7">
        <v>40689</v>
      </c>
      <c r="I33" s="33" t="s">
        <v>29</v>
      </c>
      <c r="J33" s="33" t="s">
        <v>15</v>
      </c>
      <c r="K33" s="33" t="s">
        <v>0</v>
      </c>
      <c r="L33" s="116">
        <v>0.34027777777777773</v>
      </c>
      <c r="M33" s="14">
        <v>0</v>
      </c>
      <c r="N33" s="1" t="s">
        <v>508</v>
      </c>
      <c r="O33" s="84" t="s">
        <v>232</v>
      </c>
      <c r="P33" s="97"/>
      <c r="Q33" s="98"/>
      <c r="R33" s="98"/>
      <c r="S33" s="99">
        <f>SUM(S26:S32)</f>
        <v>1.5138888888888888</v>
      </c>
      <c r="T33" s="100"/>
      <c r="U33" s="107" t="s">
        <v>530</v>
      </c>
    </row>
    <row r="34" spans="1:21" x14ac:dyDescent="0.2">
      <c r="A34" s="7">
        <v>40570</v>
      </c>
      <c r="B34" s="33" t="s">
        <v>29</v>
      </c>
      <c r="C34" s="33" t="s">
        <v>15</v>
      </c>
      <c r="D34" s="33" t="s">
        <v>0</v>
      </c>
      <c r="E34" s="116">
        <v>0.34375</v>
      </c>
      <c r="F34" s="157" t="s">
        <v>101</v>
      </c>
      <c r="G34" s="1" t="s">
        <v>478</v>
      </c>
      <c r="H34" s="7">
        <v>40690</v>
      </c>
      <c r="I34" s="33" t="s">
        <v>29</v>
      </c>
      <c r="J34" s="33" t="s">
        <v>15</v>
      </c>
      <c r="K34" s="33" t="s">
        <v>0</v>
      </c>
      <c r="L34" s="116">
        <v>0.34027777777777773</v>
      </c>
      <c r="M34" s="14">
        <v>0</v>
      </c>
      <c r="N34" s="1" t="s">
        <v>508</v>
      </c>
      <c r="O34" s="7">
        <v>40813</v>
      </c>
      <c r="P34" s="33" t="s">
        <v>29</v>
      </c>
      <c r="Q34" s="33" t="s">
        <v>15</v>
      </c>
      <c r="R34" s="33" t="s">
        <v>24</v>
      </c>
      <c r="S34" s="116">
        <v>0.38194444444444442</v>
      </c>
      <c r="T34" s="14">
        <v>0</v>
      </c>
      <c r="U34" s="1" t="s">
        <v>504</v>
      </c>
    </row>
    <row r="35" spans="1:21" x14ac:dyDescent="0.2">
      <c r="A35" s="7">
        <v>40571</v>
      </c>
      <c r="B35" s="33" t="s">
        <v>29</v>
      </c>
      <c r="C35" s="33" t="s">
        <v>15</v>
      </c>
      <c r="D35" s="33" t="s">
        <v>0</v>
      </c>
      <c r="E35" s="116">
        <v>0.34027777777777773</v>
      </c>
      <c r="F35" s="14">
        <v>0</v>
      </c>
      <c r="G35" s="1" t="s">
        <v>478</v>
      </c>
      <c r="H35" s="7">
        <v>40691</v>
      </c>
      <c r="I35" s="45"/>
      <c r="J35" s="45"/>
      <c r="K35" s="45"/>
      <c r="L35" s="85"/>
      <c r="M35" s="85"/>
      <c r="N35" s="85"/>
      <c r="O35" s="59">
        <v>40814</v>
      </c>
      <c r="P35" s="33" t="s">
        <v>29</v>
      </c>
      <c r="Q35" s="33" t="s">
        <v>15</v>
      </c>
      <c r="R35" s="33" t="s">
        <v>0</v>
      </c>
      <c r="S35" s="116">
        <v>0.34027777777777773</v>
      </c>
      <c r="T35" s="14">
        <v>0</v>
      </c>
      <c r="U35" s="1" t="s">
        <v>504</v>
      </c>
    </row>
    <row r="36" spans="1:21" x14ac:dyDescent="0.2">
      <c r="A36" s="7">
        <v>40572</v>
      </c>
      <c r="B36" s="45"/>
      <c r="C36" s="45"/>
      <c r="D36" s="45"/>
      <c r="E36" s="85"/>
      <c r="F36" s="18"/>
      <c r="G36" s="103"/>
      <c r="H36" s="7">
        <v>40692</v>
      </c>
      <c r="I36" s="45"/>
      <c r="J36" s="45"/>
      <c r="K36" s="45"/>
      <c r="L36" s="85"/>
      <c r="M36" s="18"/>
      <c r="N36" s="103"/>
      <c r="O36" s="59">
        <v>40815</v>
      </c>
      <c r="P36" s="33" t="s">
        <v>29</v>
      </c>
      <c r="Q36" s="33" t="s">
        <v>15</v>
      </c>
      <c r="R36" s="33" t="s">
        <v>0</v>
      </c>
      <c r="S36" s="116">
        <v>0.34027777777777773</v>
      </c>
      <c r="T36" s="14">
        <v>0</v>
      </c>
      <c r="U36" s="1" t="s">
        <v>504</v>
      </c>
    </row>
    <row r="37" spans="1:21" x14ac:dyDescent="0.2">
      <c r="A37" s="7">
        <v>40573</v>
      </c>
      <c r="B37" s="45"/>
      <c r="C37" s="45"/>
      <c r="D37" s="45"/>
      <c r="E37" s="85"/>
      <c r="F37" s="18"/>
      <c r="G37" s="103"/>
      <c r="H37" s="7">
        <v>40693</v>
      </c>
      <c r="I37" s="45"/>
      <c r="J37" s="45"/>
      <c r="K37" s="45"/>
      <c r="L37" s="85"/>
      <c r="M37" s="18"/>
      <c r="N37" s="103"/>
      <c r="O37" s="7"/>
      <c r="P37" s="8"/>
      <c r="Q37" s="8"/>
      <c r="R37" s="8"/>
      <c r="S37" s="85"/>
      <c r="T37" s="43"/>
      <c r="U37" s="1"/>
    </row>
    <row r="38" spans="1:21" x14ac:dyDescent="0.2">
      <c r="A38" s="7"/>
      <c r="B38" s="8"/>
      <c r="C38" s="8"/>
      <c r="D38" s="8"/>
      <c r="E38" s="85"/>
      <c r="F38" s="43"/>
      <c r="G38" s="1"/>
      <c r="H38" s="84" t="s">
        <v>232</v>
      </c>
      <c r="I38" s="97"/>
      <c r="J38" s="98"/>
      <c r="K38" s="98"/>
      <c r="L38" s="99">
        <f>SUM(L31:L37)</f>
        <v>1.4027777777777775</v>
      </c>
      <c r="M38" s="100"/>
      <c r="N38" s="164" t="s">
        <v>519</v>
      </c>
      <c r="O38" s="7"/>
      <c r="P38" s="8"/>
      <c r="Q38" s="8"/>
      <c r="R38" s="8"/>
      <c r="S38" s="85"/>
      <c r="T38" s="43"/>
      <c r="U38" s="1"/>
    </row>
    <row r="39" spans="1:21" x14ac:dyDescent="0.2">
      <c r="A39" s="7"/>
      <c r="B39" s="8"/>
      <c r="C39" s="8"/>
      <c r="D39" s="8"/>
      <c r="E39" s="85"/>
      <c r="F39" s="43"/>
      <c r="G39" s="1"/>
      <c r="H39" s="7"/>
      <c r="I39" s="8"/>
      <c r="J39" s="8"/>
      <c r="K39" s="8"/>
      <c r="L39" s="85"/>
      <c r="M39" s="43"/>
      <c r="N39" s="1"/>
      <c r="O39" s="7"/>
      <c r="P39" s="8"/>
      <c r="Q39" s="8"/>
      <c r="R39" s="8"/>
      <c r="S39" s="85"/>
      <c r="T39" s="43"/>
      <c r="U39" s="1"/>
    </row>
    <row r="40" spans="1:21" x14ac:dyDescent="0.2">
      <c r="A40" s="7"/>
      <c r="B40" s="8"/>
      <c r="C40" s="8"/>
      <c r="D40" s="8"/>
      <c r="E40" s="85"/>
      <c r="F40" s="43"/>
      <c r="G40" s="1"/>
      <c r="H40" s="7"/>
      <c r="I40" s="8"/>
      <c r="J40" s="8"/>
      <c r="K40" s="8"/>
      <c r="L40" s="85"/>
      <c r="M40" s="43"/>
      <c r="N40" s="1"/>
      <c r="O40" s="7"/>
      <c r="P40" s="8"/>
      <c r="Q40" s="8"/>
      <c r="R40" s="8"/>
      <c r="S40" s="85"/>
      <c r="T40" s="43"/>
      <c r="U40" s="1"/>
    </row>
    <row r="41" spans="1:21" x14ac:dyDescent="0.2">
      <c r="A41" s="7"/>
      <c r="B41" s="8"/>
      <c r="C41" s="8"/>
      <c r="D41" s="8"/>
      <c r="E41" s="85"/>
      <c r="F41" s="43"/>
      <c r="G41" s="1"/>
      <c r="H41" s="7"/>
      <c r="I41" s="8"/>
      <c r="J41" s="8"/>
      <c r="K41" s="8"/>
      <c r="L41" s="85"/>
      <c r="M41" s="43"/>
      <c r="N41" s="1"/>
      <c r="O41" s="7"/>
      <c r="P41" s="8"/>
      <c r="Q41" s="8"/>
      <c r="R41" s="8"/>
      <c r="S41" s="85"/>
      <c r="T41" s="43"/>
      <c r="U41" s="1"/>
    </row>
    <row r="42" spans="1:21" x14ac:dyDescent="0.2">
      <c r="A42" s="7"/>
      <c r="B42" s="8"/>
      <c r="C42" s="8"/>
      <c r="D42" s="8"/>
      <c r="E42" s="85"/>
      <c r="F42" s="43"/>
      <c r="G42" s="1"/>
      <c r="H42" s="7"/>
      <c r="I42" s="8"/>
      <c r="J42" s="8"/>
      <c r="K42" s="8"/>
      <c r="L42" s="85"/>
      <c r="M42" s="43"/>
      <c r="N42" s="1"/>
      <c r="O42" s="7"/>
      <c r="P42" s="8"/>
      <c r="Q42" s="8"/>
      <c r="R42" s="8"/>
      <c r="S42" s="85"/>
      <c r="T42" s="43"/>
      <c r="U42" s="1"/>
    </row>
    <row r="43" spans="1:21" x14ac:dyDescent="0.2">
      <c r="A43" s="7"/>
      <c r="B43" s="8"/>
      <c r="C43" s="8"/>
      <c r="D43" s="8"/>
      <c r="E43" s="85"/>
      <c r="F43" s="43"/>
      <c r="G43" s="1"/>
      <c r="H43" s="7"/>
      <c r="I43" s="8"/>
      <c r="J43" s="8"/>
      <c r="K43" s="8"/>
      <c r="L43" s="85"/>
      <c r="M43" s="43"/>
      <c r="N43" s="1"/>
      <c r="O43" s="7"/>
      <c r="P43" s="8"/>
      <c r="Q43" s="8"/>
      <c r="R43" s="8"/>
      <c r="S43" s="85"/>
      <c r="T43" s="43"/>
      <c r="U43" s="1"/>
    </row>
    <row r="44" spans="1:21" x14ac:dyDescent="0.2">
      <c r="A44" s="7"/>
      <c r="B44" s="8"/>
      <c r="C44" s="8"/>
      <c r="D44" s="8"/>
      <c r="E44" s="85"/>
      <c r="F44" s="43"/>
      <c r="G44" s="1"/>
      <c r="H44" s="7"/>
      <c r="I44" s="8"/>
      <c r="J44" s="8"/>
      <c r="K44" s="8"/>
      <c r="L44" s="85"/>
      <c r="M44" s="43"/>
      <c r="N44" s="1"/>
      <c r="O44" s="7"/>
      <c r="P44" s="8"/>
      <c r="Q44" s="8"/>
      <c r="R44" s="8"/>
      <c r="S44" s="85"/>
      <c r="T44" s="43"/>
      <c r="U44" s="1"/>
    </row>
    <row r="45" spans="1:21" x14ac:dyDescent="0.2">
      <c r="A45" s="7"/>
      <c r="B45" s="8"/>
      <c r="C45" s="8"/>
      <c r="D45" s="8"/>
      <c r="E45" s="85"/>
      <c r="F45" s="43"/>
      <c r="G45" s="1"/>
      <c r="H45" s="7"/>
      <c r="I45" s="8"/>
      <c r="J45" s="8"/>
      <c r="K45" s="8"/>
      <c r="L45" s="85"/>
      <c r="M45" s="43"/>
      <c r="N45" s="1"/>
      <c r="O45" s="7"/>
      <c r="P45" s="8"/>
      <c r="Q45" s="8"/>
      <c r="R45" s="8"/>
      <c r="S45" s="85"/>
      <c r="T45" s="43"/>
      <c r="U45" s="1"/>
    </row>
    <row r="46" spans="1:21" x14ac:dyDescent="0.2">
      <c r="A46" s="7"/>
      <c r="B46" s="8"/>
      <c r="C46" s="8"/>
      <c r="D46" s="8"/>
      <c r="E46" s="85"/>
      <c r="F46" s="43"/>
      <c r="G46" s="1"/>
      <c r="H46" s="7"/>
      <c r="I46" s="8"/>
      <c r="J46" s="8"/>
      <c r="K46" s="8"/>
      <c r="L46" s="85"/>
      <c r="M46" s="43"/>
      <c r="N46" s="1"/>
      <c r="O46" s="7"/>
      <c r="P46" s="8"/>
      <c r="Q46" s="8"/>
      <c r="R46" s="8"/>
      <c r="S46" s="85"/>
      <c r="T46" s="43"/>
      <c r="U46" s="1"/>
    </row>
    <row r="47" spans="1:21" x14ac:dyDescent="0.2">
      <c r="A47" s="7"/>
      <c r="B47" s="8"/>
      <c r="C47" s="8"/>
      <c r="D47" s="8"/>
      <c r="E47" s="85"/>
      <c r="F47" s="44"/>
      <c r="G47" s="29"/>
      <c r="H47" s="7"/>
      <c r="I47" s="8"/>
      <c r="J47" s="8"/>
      <c r="K47" s="8"/>
      <c r="L47" s="85"/>
      <c r="M47" s="44"/>
      <c r="N47" s="29"/>
      <c r="O47" s="7"/>
      <c r="P47" s="8"/>
      <c r="Q47" s="8"/>
      <c r="R47" s="8"/>
      <c r="S47" s="85"/>
      <c r="T47" s="44"/>
      <c r="U47" s="29"/>
    </row>
    <row r="48" spans="1:21" x14ac:dyDescent="0.2">
      <c r="A48" s="7"/>
      <c r="B48" s="8"/>
      <c r="C48" s="8"/>
      <c r="D48" s="8"/>
      <c r="E48" s="85"/>
      <c r="F48" s="43"/>
      <c r="G48" s="1"/>
      <c r="H48" s="7"/>
      <c r="I48" s="8"/>
      <c r="J48" s="8"/>
      <c r="K48" s="8"/>
      <c r="L48" s="85"/>
      <c r="M48" s="43"/>
      <c r="N48" s="1"/>
      <c r="O48" s="7"/>
      <c r="P48" s="8"/>
      <c r="Q48" s="8"/>
      <c r="R48" s="8"/>
      <c r="S48" s="85"/>
      <c r="T48" s="43"/>
      <c r="U48" s="1"/>
    </row>
    <row r="49" spans="1:21" x14ac:dyDescent="0.2">
      <c r="A49" s="7"/>
      <c r="B49" s="8"/>
      <c r="C49" s="8"/>
      <c r="D49" s="8"/>
      <c r="E49" s="85"/>
      <c r="F49" s="43"/>
      <c r="G49" s="1"/>
      <c r="H49" s="7"/>
      <c r="I49" s="8"/>
      <c r="J49" s="8"/>
      <c r="K49" s="8"/>
      <c r="L49" s="85"/>
      <c r="M49" s="43"/>
      <c r="N49" s="1"/>
      <c r="O49" s="7"/>
      <c r="P49" s="8"/>
      <c r="Q49" s="8"/>
      <c r="R49" s="8"/>
      <c r="S49" s="85"/>
      <c r="T49" s="43"/>
      <c r="U49" s="1"/>
    </row>
    <row r="50" spans="1:21" x14ac:dyDescent="0.2">
      <c r="A50" s="7"/>
      <c r="B50" s="8"/>
      <c r="C50" s="8"/>
      <c r="D50" s="8"/>
      <c r="E50" s="85"/>
      <c r="F50" s="43"/>
      <c r="G50" s="1"/>
      <c r="H50" s="7"/>
      <c r="I50" s="8"/>
      <c r="J50" s="8"/>
      <c r="K50" s="8"/>
      <c r="L50" s="85"/>
      <c r="M50" s="43"/>
      <c r="N50" s="1"/>
      <c r="O50" s="7"/>
      <c r="P50" s="8"/>
      <c r="Q50" s="8"/>
      <c r="R50" s="8"/>
      <c r="S50" s="85"/>
      <c r="T50" s="43"/>
      <c r="U50" s="1"/>
    </row>
    <row r="51" spans="1:21" x14ac:dyDescent="0.2">
      <c r="A51" s="7"/>
      <c r="B51" s="8"/>
      <c r="C51" s="8"/>
      <c r="D51" s="8"/>
      <c r="E51" s="85"/>
      <c r="F51" s="43"/>
      <c r="G51" s="1"/>
      <c r="H51" s="7"/>
      <c r="I51" s="8"/>
      <c r="J51" s="8"/>
      <c r="K51" s="8"/>
      <c r="L51" s="85"/>
      <c r="M51" s="43"/>
      <c r="N51" s="1"/>
      <c r="O51" s="7"/>
      <c r="P51" s="8"/>
      <c r="Q51" s="8"/>
      <c r="R51" s="8"/>
      <c r="S51" s="85"/>
      <c r="T51" s="43"/>
      <c r="U51" s="1"/>
    </row>
    <row r="52" spans="1:21" x14ac:dyDescent="0.2">
      <c r="A52" s="7"/>
      <c r="B52" s="8"/>
      <c r="C52" s="8"/>
      <c r="D52" s="8"/>
      <c r="E52" s="85"/>
      <c r="F52" s="43"/>
      <c r="G52" s="1"/>
      <c r="H52" s="7"/>
      <c r="I52" s="8"/>
      <c r="J52" s="8"/>
      <c r="K52" s="8"/>
      <c r="L52" s="85"/>
      <c r="M52" s="43"/>
      <c r="N52" s="1"/>
      <c r="O52" s="7"/>
      <c r="P52" s="8"/>
      <c r="Q52" s="8"/>
      <c r="R52" s="8"/>
      <c r="S52" s="85"/>
      <c r="T52" s="43"/>
      <c r="U52" s="1"/>
    </row>
    <row r="53" spans="1:21" x14ac:dyDescent="0.2">
      <c r="A53" s="7"/>
      <c r="B53" s="8"/>
      <c r="C53" s="8"/>
      <c r="D53" s="8"/>
      <c r="E53" s="85"/>
      <c r="F53" s="43"/>
      <c r="G53" s="1"/>
      <c r="H53" s="7"/>
      <c r="I53" s="8"/>
      <c r="J53" s="8"/>
      <c r="K53" s="8"/>
      <c r="L53" s="85"/>
      <c r="M53" s="43"/>
      <c r="N53" s="1"/>
      <c r="O53" s="7"/>
      <c r="P53" s="8"/>
      <c r="Q53" s="8"/>
      <c r="R53" s="8"/>
      <c r="S53" s="85"/>
      <c r="T53" s="43"/>
      <c r="U53" s="1"/>
    </row>
    <row r="54" spans="1:21" ht="13.5" thickBot="1" x14ac:dyDescent="0.25">
      <c r="A54" s="7"/>
      <c r="B54" s="8"/>
      <c r="C54" s="8"/>
      <c r="D54" s="8"/>
      <c r="E54" s="85"/>
      <c r="F54" s="43"/>
      <c r="G54" s="1"/>
      <c r="H54" s="7"/>
      <c r="I54" s="8"/>
      <c r="J54" s="8"/>
      <c r="K54" s="8"/>
      <c r="L54" s="85"/>
      <c r="M54" s="43"/>
      <c r="N54" s="1"/>
      <c r="O54" s="7"/>
      <c r="P54" s="8"/>
      <c r="Q54" s="8"/>
      <c r="R54" s="8"/>
      <c r="S54" s="85"/>
      <c r="T54" s="43"/>
      <c r="U54" s="1"/>
    </row>
    <row r="55" spans="1:21" ht="13.5" thickBot="1" x14ac:dyDescent="0.25">
      <c r="A55" s="17" t="s">
        <v>46</v>
      </c>
      <c r="B55" s="15" t="s">
        <v>47</v>
      </c>
      <c r="C55" s="15"/>
      <c r="D55" s="15"/>
      <c r="E55" s="15"/>
      <c r="F55" s="53" t="s">
        <v>114</v>
      </c>
      <c r="G55" s="16" t="s">
        <v>70</v>
      </c>
      <c r="H55" s="17" t="s">
        <v>46</v>
      </c>
      <c r="I55" s="15" t="s">
        <v>47</v>
      </c>
      <c r="J55" s="15"/>
      <c r="K55" s="15"/>
      <c r="L55" s="15"/>
      <c r="M55" s="53" t="s">
        <v>118</v>
      </c>
      <c r="N55" s="16" t="s">
        <v>70</v>
      </c>
      <c r="O55" s="17" t="s">
        <v>46</v>
      </c>
      <c r="P55" s="15" t="s">
        <v>47</v>
      </c>
      <c r="Q55" s="15"/>
      <c r="R55" s="15"/>
      <c r="S55" s="15"/>
      <c r="T55" s="53" t="s">
        <v>122</v>
      </c>
      <c r="U55" s="16" t="s">
        <v>70</v>
      </c>
    </row>
    <row r="56" spans="1:21" x14ac:dyDescent="0.2">
      <c r="A56" s="3" t="s">
        <v>18</v>
      </c>
      <c r="B56" s="4" t="s">
        <v>19</v>
      </c>
      <c r="C56" s="4" t="s">
        <v>21</v>
      </c>
      <c r="D56" s="4" t="s">
        <v>20</v>
      </c>
      <c r="E56" s="5" t="s">
        <v>43</v>
      </c>
      <c r="F56" s="5" t="s">
        <v>22</v>
      </c>
      <c r="G56" s="6" t="s">
        <v>30</v>
      </c>
      <c r="H56" s="3" t="s">
        <v>18</v>
      </c>
      <c r="I56" s="4" t="s">
        <v>19</v>
      </c>
      <c r="J56" s="4" t="s">
        <v>21</v>
      </c>
      <c r="K56" s="4" t="s">
        <v>20</v>
      </c>
      <c r="L56" s="5" t="s">
        <v>43</v>
      </c>
      <c r="M56" s="5" t="s">
        <v>22</v>
      </c>
      <c r="N56" s="6" t="s">
        <v>30</v>
      </c>
      <c r="O56" s="3" t="s">
        <v>18</v>
      </c>
      <c r="P56" s="4" t="s">
        <v>19</v>
      </c>
      <c r="Q56" s="4" t="s">
        <v>21</v>
      </c>
      <c r="R56" s="4" t="s">
        <v>20</v>
      </c>
      <c r="S56" s="5" t="s">
        <v>43</v>
      </c>
      <c r="T56" s="5" t="s">
        <v>22</v>
      </c>
      <c r="U56" s="6" t="s">
        <v>30</v>
      </c>
    </row>
    <row r="57" spans="1:21" x14ac:dyDescent="0.2">
      <c r="A57" s="7">
        <v>40574</v>
      </c>
      <c r="B57" s="45"/>
      <c r="C57" s="45"/>
      <c r="D57" s="45"/>
      <c r="E57" s="85"/>
      <c r="F57" s="18"/>
      <c r="G57" s="103"/>
      <c r="H57" s="7">
        <v>40694</v>
      </c>
      <c r="I57" s="32" t="s">
        <v>17</v>
      </c>
      <c r="J57" s="32" t="s">
        <v>15</v>
      </c>
      <c r="K57" s="32" t="s">
        <v>23</v>
      </c>
      <c r="L57" s="116">
        <v>0.2951388888888889</v>
      </c>
      <c r="M57" s="14">
        <v>0</v>
      </c>
      <c r="N57" s="1" t="s">
        <v>504</v>
      </c>
      <c r="O57" s="7">
        <v>40816</v>
      </c>
      <c r="P57" s="33" t="s">
        <v>29</v>
      </c>
      <c r="Q57" s="33" t="s">
        <v>15</v>
      </c>
      <c r="R57" s="33" t="s">
        <v>0</v>
      </c>
      <c r="S57" s="116">
        <v>0.34027777777777773</v>
      </c>
      <c r="T57" s="14">
        <v>0</v>
      </c>
      <c r="U57" s="1" t="s">
        <v>504</v>
      </c>
    </row>
    <row r="58" spans="1:21" x14ac:dyDescent="0.2">
      <c r="A58" s="84" t="s">
        <v>232</v>
      </c>
      <c r="B58" s="97"/>
      <c r="C58" s="98"/>
      <c r="D58" s="98"/>
      <c r="E58" s="99">
        <f>SUM(E32:E57)</f>
        <v>1.4062499999999998</v>
      </c>
      <c r="F58" s="100"/>
      <c r="G58" s="164" t="s">
        <v>518</v>
      </c>
      <c r="H58" s="7">
        <v>40695</v>
      </c>
      <c r="I58" s="32" t="s">
        <v>17</v>
      </c>
      <c r="J58" s="32" t="s">
        <v>15</v>
      </c>
      <c r="K58" s="32" t="s">
        <v>23</v>
      </c>
      <c r="L58" s="116">
        <v>0.2951388888888889</v>
      </c>
      <c r="M58" s="14">
        <v>0</v>
      </c>
      <c r="N58" s="1" t="s">
        <v>509</v>
      </c>
      <c r="O58" s="7">
        <v>40817</v>
      </c>
      <c r="P58" s="45"/>
      <c r="Q58" s="45"/>
      <c r="R58" s="45"/>
      <c r="S58" s="85"/>
      <c r="T58" s="85"/>
      <c r="U58" s="85"/>
    </row>
    <row r="59" spans="1:21" x14ac:dyDescent="0.2">
      <c r="A59" s="7">
        <v>40575</v>
      </c>
      <c r="B59" s="32" t="s">
        <v>17</v>
      </c>
      <c r="C59" s="32" t="s">
        <v>15</v>
      </c>
      <c r="D59" s="32" t="s">
        <v>23</v>
      </c>
      <c r="E59" s="116">
        <v>0.2951388888888889</v>
      </c>
      <c r="F59" s="14">
        <v>0</v>
      </c>
      <c r="G59" s="1" t="s">
        <v>479</v>
      </c>
      <c r="H59" s="7">
        <v>40696</v>
      </c>
      <c r="I59" s="32" t="s">
        <v>17</v>
      </c>
      <c r="J59" s="32" t="s">
        <v>15</v>
      </c>
      <c r="K59" s="32" t="s">
        <v>23</v>
      </c>
      <c r="L59" s="116">
        <v>0.2951388888888889</v>
      </c>
      <c r="M59" s="14">
        <v>0</v>
      </c>
      <c r="N59" s="1" t="s">
        <v>509</v>
      </c>
      <c r="O59" s="7">
        <v>40818</v>
      </c>
      <c r="P59" s="45"/>
      <c r="Q59" s="45"/>
      <c r="R59" s="45"/>
      <c r="S59" s="85"/>
      <c r="T59" s="18"/>
      <c r="U59" s="103"/>
    </row>
    <row r="60" spans="1:21" x14ac:dyDescent="0.2">
      <c r="A60" s="7">
        <v>40576</v>
      </c>
      <c r="B60" s="32" t="s">
        <v>17</v>
      </c>
      <c r="C60" s="32" t="s">
        <v>15</v>
      </c>
      <c r="D60" s="32" t="s">
        <v>23</v>
      </c>
      <c r="E60" s="116">
        <v>0.2951388888888889</v>
      </c>
      <c r="F60" s="14">
        <v>0</v>
      </c>
      <c r="G60" s="1" t="s">
        <v>477</v>
      </c>
      <c r="H60" s="7">
        <v>40697</v>
      </c>
      <c r="I60" s="32" t="s">
        <v>17</v>
      </c>
      <c r="J60" s="32" t="s">
        <v>15</v>
      </c>
      <c r="K60" s="32" t="s">
        <v>23</v>
      </c>
      <c r="L60" s="116">
        <v>0.2951388888888889</v>
      </c>
      <c r="M60" s="14">
        <v>0</v>
      </c>
      <c r="N60" s="1" t="s">
        <v>509</v>
      </c>
      <c r="O60" s="59">
        <v>40819</v>
      </c>
      <c r="P60" s="45"/>
      <c r="Q60" s="45"/>
      <c r="R60" s="45"/>
      <c r="S60" s="85"/>
      <c r="T60" s="18"/>
      <c r="U60" s="103"/>
    </row>
    <row r="61" spans="1:21" x14ac:dyDescent="0.2">
      <c r="A61" s="7">
        <v>40577</v>
      </c>
      <c r="B61" s="32" t="s">
        <v>17</v>
      </c>
      <c r="C61" s="32" t="s">
        <v>15</v>
      </c>
      <c r="D61" s="32" t="s">
        <v>23</v>
      </c>
      <c r="E61" s="116">
        <v>0.2951388888888889</v>
      </c>
      <c r="F61" s="14">
        <v>0</v>
      </c>
      <c r="G61" s="1" t="s">
        <v>477</v>
      </c>
      <c r="H61" s="7">
        <v>40698</v>
      </c>
      <c r="I61" s="32" t="s">
        <v>17</v>
      </c>
      <c r="J61" s="32" t="s">
        <v>15</v>
      </c>
      <c r="K61" s="32" t="s">
        <v>39</v>
      </c>
      <c r="L61" s="116">
        <v>0.33333333333333331</v>
      </c>
      <c r="M61" s="14">
        <v>0</v>
      </c>
      <c r="N61" s="1" t="s">
        <v>318</v>
      </c>
      <c r="O61" s="84" t="s">
        <v>232</v>
      </c>
      <c r="P61" s="97"/>
      <c r="Q61" s="98"/>
      <c r="R61" s="98"/>
      <c r="S61" s="99">
        <f>SUM(S34:S60)</f>
        <v>1.4027777777777775</v>
      </c>
      <c r="T61" s="100"/>
      <c r="U61" s="107" t="s">
        <v>530</v>
      </c>
    </row>
    <row r="62" spans="1:21" x14ac:dyDescent="0.2">
      <c r="A62" s="7">
        <v>40578</v>
      </c>
      <c r="B62" s="32" t="s">
        <v>17</v>
      </c>
      <c r="C62" s="32" t="s">
        <v>15</v>
      </c>
      <c r="D62" s="32" t="s">
        <v>23</v>
      </c>
      <c r="E62" s="116">
        <v>0.2951388888888889</v>
      </c>
      <c r="F62" s="14">
        <v>0</v>
      </c>
      <c r="G62" s="1" t="s">
        <v>477</v>
      </c>
      <c r="H62" s="7">
        <v>40699</v>
      </c>
      <c r="I62" s="45"/>
      <c r="J62" s="45"/>
      <c r="K62" s="45"/>
      <c r="L62" s="85"/>
      <c r="M62" s="18"/>
      <c r="N62" s="103"/>
      <c r="O62" s="7">
        <v>40820</v>
      </c>
      <c r="P62" s="32" t="s">
        <v>17</v>
      </c>
      <c r="Q62" s="32" t="s">
        <v>15</v>
      </c>
      <c r="R62" s="32" t="s">
        <v>23</v>
      </c>
      <c r="S62" s="116">
        <v>0.2951388888888889</v>
      </c>
      <c r="T62" s="14">
        <v>0</v>
      </c>
      <c r="U62" s="1" t="s">
        <v>504</v>
      </c>
    </row>
    <row r="63" spans="1:21" x14ac:dyDescent="0.2">
      <c r="A63" s="7">
        <v>40579</v>
      </c>
      <c r="B63" s="32" t="s">
        <v>17</v>
      </c>
      <c r="C63" s="32" t="s">
        <v>15</v>
      </c>
      <c r="D63" s="32" t="s">
        <v>39</v>
      </c>
      <c r="E63" s="116">
        <v>0.33333333333333331</v>
      </c>
      <c r="F63" s="14">
        <v>0</v>
      </c>
      <c r="G63" s="1" t="s">
        <v>477</v>
      </c>
      <c r="H63" s="7">
        <v>40700</v>
      </c>
      <c r="I63" s="45"/>
      <c r="J63" s="45"/>
      <c r="K63" s="45"/>
      <c r="L63" s="85"/>
      <c r="M63" s="18"/>
      <c r="N63" s="103"/>
      <c r="O63" s="7">
        <v>40821</v>
      </c>
      <c r="P63" s="20"/>
      <c r="Q63" s="20"/>
      <c r="R63" s="20"/>
      <c r="S63" s="139">
        <v>0.2951388888888889</v>
      </c>
      <c r="T63" s="21"/>
      <c r="U63" s="19" t="s">
        <v>35</v>
      </c>
    </row>
    <row r="64" spans="1:21" x14ac:dyDescent="0.2">
      <c r="A64" s="7">
        <v>40580</v>
      </c>
      <c r="B64" s="45"/>
      <c r="C64" s="45"/>
      <c r="D64" s="45"/>
      <c r="E64" s="85"/>
      <c r="F64" s="18"/>
      <c r="G64" s="103"/>
      <c r="H64" s="84" t="s">
        <v>232</v>
      </c>
      <c r="I64" s="97"/>
      <c r="J64" s="98"/>
      <c r="K64" s="98"/>
      <c r="L64" s="99">
        <f>SUM(L57:L63)</f>
        <v>1.5138888888888888</v>
      </c>
      <c r="M64" s="100"/>
      <c r="N64" s="164" t="s">
        <v>519</v>
      </c>
      <c r="O64" s="7">
        <v>40822</v>
      </c>
      <c r="P64" s="20"/>
      <c r="Q64" s="20"/>
      <c r="R64" s="20"/>
      <c r="S64" s="139">
        <v>0.2951388888888889</v>
      </c>
      <c r="T64" s="21"/>
      <c r="U64" s="19" t="s">
        <v>35</v>
      </c>
    </row>
    <row r="65" spans="1:21" x14ac:dyDescent="0.2">
      <c r="A65" s="7">
        <v>40581</v>
      </c>
      <c r="B65" s="45"/>
      <c r="C65" s="45"/>
      <c r="D65" s="45"/>
      <c r="E65" s="85"/>
      <c r="F65" s="18"/>
      <c r="G65" s="103"/>
      <c r="H65" s="7">
        <v>40701</v>
      </c>
      <c r="I65" s="33" t="s">
        <v>29</v>
      </c>
      <c r="J65" s="33" t="s">
        <v>15</v>
      </c>
      <c r="K65" s="33" t="s">
        <v>24</v>
      </c>
      <c r="L65" s="116">
        <v>0.38194444444444442</v>
      </c>
      <c r="M65" s="14">
        <v>0</v>
      </c>
      <c r="N65" s="1" t="s">
        <v>509</v>
      </c>
      <c r="O65" s="7">
        <v>40823</v>
      </c>
      <c r="P65" s="32" t="s">
        <v>17</v>
      </c>
      <c r="Q65" s="32" t="s">
        <v>15</v>
      </c>
      <c r="R65" s="32" t="s">
        <v>23</v>
      </c>
      <c r="S65" s="116">
        <v>0.2951388888888889</v>
      </c>
      <c r="T65" s="14">
        <v>0</v>
      </c>
      <c r="U65" s="1" t="s">
        <v>504</v>
      </c>
    </row>
    <row r="66" spans="1:21" x14ac:dyDescent="0.2">
      <c r="A66" s="84" t="s">
        <v>232</v>
      </c>
      <c r="B66" s="97"/>
      <c r="C66" s="98"/>
      <c r="D66" s="98"/>
      <c r="E66" s="99">
        <f>SUM(E59:E65)</f>
        <v>1.5138888888888888</v>
      </c>
      <c r="F66" s="100"/>
      <c r="G66" s="164" t="s">
        <v>518</v>
      </c>
      <c r="H66" s="7">
        <v>40702</v>
      </c>
      <c r="I66" s="33" t="s">
        <v>29</v>
      </c>
      <c r="J66" s="33" t="s">
        <v>15</v>
      </c>
      <c r="K66" s="33" t="s">
        <v>0</v>
      </c>
      <c r="L66" s="116">
        <v>0.34027777777777773</v>
      </c>
      <c r="M66" s="14">
        <v>0</v>
      </c>
      <c r="N66" s="1" t="s">
        <v>510</v>
      </c>
      <c r="O66" s="7">
        <v>40824</v>
      </c>
      <c r="P66" s="32" t="s">
        <v>17</v>
      </c>
      <c r="Q66" s="32" t="s">
        <v>15</v>
      </c>
      <c r="R66" s="32" t="s">
        <v>39</v>
      </c>
      <c r="S66" s="116">
        <v>0.33333333333333331</v>
      </c>
      <c r="T66" s="14">
        <v>0</v>
      </c>
      <c r="U66" s="1" t="s">
        <v>504</v>
      </c>
    </row>
    <row r="67" spans="1:21" x14ac:dyDescent="0.2">
      <c r="A67" s="7">
        <v>40582</v>
      </c>
      <c r="B67" s="33" t="s">
        <v>29</v>
      </c>
      <c r="C67" s="33" t="s">
        <v>15</v>
      </c>
      <c r="D67" s="33" t="s">
        <v>24</v>
      </c>
      <c r="E67" s="116">
        <v>0.38194444444444442</v>
      </c>
      <c r="F67" s="14">
        <v>0</v>
      </c>
      <c r="G67" s="1" t="s">
        <v>477</v>
      </c>
      <c r="H67" s="7">
        <v>40703</v>
      </c>
      <c r="I67" s="33" t="s">
        <v>29</v>
      </c>
      <c r="J67" s="33" t="s">
        <v>15</v>
      </c>
      <c r="K67" s="33" t="s">
        <v>0</v>
      </c>
      <c r="L67" s="116">
        <v>0.34027777777777773</v>
      </c>
      <c r="M67" s="14">
        <v>0</v>
      </c>
      <c r="N67" s="1" t="s">
        <v>504</v>
      </c>
      <c r="O67" s="7">
        <v>40825</v>
      </c>
      <c r="P67" s="45"/>
      <c r="Q67" s="45"/>
      <c r="R67" s="45"/>
      <c r="S67" s="85"/>
      <c r="T67" s="18"/>
      <c r="U67" s="103"/>
    </row>
    <row r="68" spans="1:21" x14ac:dyDescent="0.2">
      <c r="A68" s="7">
        <v>40583</v>
      </c>
      <c r="B68" s="33" t="s">
        <v>29</v>
      </c>
      <c r="C68" s="33" t="s">
        <v>15</v>
      </c>
      <c r="D68" s="33" t="s">
        <v>0</v>
      </c>
      <c r="E68" s="116">
        <v>0.34027777777777773</v>
      </c>
      <c r="F68" s="14">
        <v>0</v>
      </c>
      <c r="G68" s="1" t="s">
        <v>477</v>
      </c>
      <c r="H68" s="7">
        <v>40704</v>
      </c>
      <c r="I68" s="33" t="s">
        <v>29</v>
      </c>
      <c r="J68" s="33" t="s">
        <v>15</v>
      </c>
      <c r="K68" s="33" t="s">
        <v>0</v>
      </c>
      <c r="L68" s="116">
        <v>0.34027777777777773</v>
      </c>
      <c r="M68" s="14">
        <v>0</v>
      </c>
      <c r="N68" s="1" t="s">
        <v>511</v>
      </c>
      <c r="O68" s="59">
        <v>40826</v>
      </c>
      <c r="P68" s="45"/>
      <c r="Q68" s="45"/>
      <c r="R68" s="45"/>
      <c r="S68" s="85"/>
      <c r="T68" s="18"/>
      <c r="U68" s="103"/>
    </row>
    <row r="69" spans="1:21" x14ac:dyDescent="0.2">
      <c r="A69" s="7">
        <v>40584</v>
      </c>
      <c r="B69" s="33" t="s">
        <v>29</v>
      </c>
      <c r="C69" s="33" t="s">
        <v>15</v>
      </c>
      <c r="D69" s="33" t="s">
        <v>0</v>
      </c>
      <c r="E69" s="116">
        <v>0.34027777777777773</v>
      </c>
      <c r="F69" s="14">
        <v>0</v>
      </c>
      <c r="G69" s="1" t="s">
        <v>477</v>
      </c>
      <c r="H69" s="7">
        <v>40705</v>
      </c>
      <c r="I69" s="45"/>
      <c r="J69" s="45"/>
      <c r="K69" s="45"/>
      <c r="L69" s="85"/>
      <c r="M69" s="85"/>
      <c r="N69" s="85" t="s">
        <v>496</v>
      </c>
      <c r="O69" s="84" t="s">
        <v>232</v>
      </c>
      <c r="P69" s="97"/>
      <c r="Q69" s="98"/>
      <c r="R69" s="98"/>
      <c r="S69" s="99">
        <f>SUM(S62:S68)</f>
        <v>1.5138888888888888</v>
      </c>
      <c r="T69" s="100"/>
      <c r="U69" s="107" t="s">
        <v>530</v>
      </c>
    </row>
    <row r="70" spans="1:21" x14ac:dyDescent="0.2">
      <c r="A70" s="7">
        <v>40585</v>
      </c>
      <c r="B70" s="33" t="s">
        <v>29</v>
      </c>
      <c r="C70" s="33" t="s">
        <v>15</v>
      </c>
      <c r="D70" s="33" t="s">
        <v>0</v>
      </c>
      <c r="E70" s="116">
        <v>0.34027777777777773</v>
      </c>
      <c r="F70" s="14">
        <v>0</v>
      </c>
      <c r="G70" s="1" t="s">
        <v>477</v>
      </c>
      <c r="H70" s="7">
        <v>40706</v>
      </c>
      <c r="I70" s="45"/>
      <c r="J70" s="45"/>
      <c r="K70" s="45"/>
      <c r="L70" s="85"/>
      <c r="M70" s="18"/>
      <c r="N70" s="103"/>
      <c r="O70" s="7">
        <v>40827</v>
      </c>
      <c r="P70" s="33" t="s">
        <v>29</v>
      </c>
      <c r="Q70" s="33" t="s">
        <v>15</v>
      </c>
      <c r="R70" s="33" t="s">
        <v>24</v>
      </c>
      <c r="S70" s="116">
        <v>0.38194444444444442</v>
      </c>
      <c r="T70" s="14">
        <v>0</v>
      </c>
      <c r="U70" s="1" t="s">
        <v>504</v>
      </c>
    </row>
    <row r="71" spans="1:21" x14ac:dyDescent="0.2">
      <c r="A71" s="7">
        <v>40586</v>
      </c>
      <c r="B71" s="45"/>
      <c r="C71" s="45"/>
      <c r="D71" s="45"/>
      <c r="E71" s="85"/>
      <c r="F71" s="85"/>
      <c r="G71" s="85"/>
      <c r="H71" s="7">
        <v>40707</v>
      </c>
      <c r="I71" s="45"/>
      <c r="J71" s="45"/>
      <c r="K71" s="45"/>
      <c r="L71" s="85"/>
      <c r="M71" s="18"/>
      <c r="N71" s="103"/>
      <c r="O71" s="7">
        <v>40828</v>
      </c>
      <c r="P71" s="33" t="s">
        <v>29</v>
      </c>
      <c r="Q71" s="33" t="s">
        <v>15</v>
      </c>
      <c r="R71" s="33" t="s">
        <v>0</v>
      </c>
      <c r="S71" s="116">
        <v>0.34027777777777773</v>
      </c>
      <c r="T71" s="14">
        <v>0</v>
      </c>
      <c r="U71" s="1" t="s">
        <v>504</v>
      </c>
    </row>
    <row r="72" spans="1:21" x14ac:dyDescent="0.2">
      <c r="A72" s="7">
        <v>40587</v>
      </c>
      <c r="B72" s="45"/>
      <c r="C72" s="45"/>
      <c r="D72" s="45"/>
      <c r="E72" s="85"/>
      <c r="F72" s="18"/>
      <c r="G72" s="103"/>
      <c r="H72" s="84" t="s">
        <v>232</v>
      </c>
      <c r="I72" s="97"/>
      <c r="J72" s="98"/>
      <c r="K72" s="98"/>
      <c r="L72" s="99">
        <f>SUM(L65:L71)</f>
        <v>1.4027777777777775</v>
      </c>
      <c r="M72" s="100"/>
      <c r="N72" s="164" t="s">
        <v>519</v>
      </c>
      <c r="O72" s="59">
        <v>40829</v>
      </c>
      <c r="P72" s="33" t="s">
        <v>29</v>
      </c>
      <c r="Q72" s="33" t="s">
        <v>15</v>
      </c>
      <c r="R72" s="33" t="s">
        <v>0</v>
      </c>
      <c r="S72" s="116">
        <v>0.34027777777777773</v>
      </c>
      <c r="T72" s="14">
        <v>0</v>
      </c>
      <c r="U72" s="1" t="s">
        <v>504</v>
      </c>
    </row>
    <row r="73" spans="1:21" x14ac:dyDescent="0.2">
      <c r="A73" s="59">
        <v>40588</v>
      </c>
      <c r="B73" s="45"/>
      <c r="C73" s="45"/>
      <c r="D73" s="45"/>
      <c r="E73" s="85"/>
      <c r="F73" s="18"/>
      <c r="G73" s="103"/>
      <c r="H73" s="7">
        <v>40708</v>
      </c>
      <c r="I73" s="32" t="s">
        <v>17</v>
      </c>
      <c r="J73" s="32" t="s">
        <v>15</v>
      </c>
      <c r="K73" s="32" t="s">
        <v>23</v>
      </c>
      <c r="L73" s="116">
        <v>0.2951388888888889</v>
      </c>
      <c r="M73" s="14">
        <v>0</v>
      </c>
      <c r="N73" s="1" t="s">
        <v>504</v>
      </c>
      <c r="O73" s="7">
        <v>40830</v>
      </c>
      <c r="P73" s="20"/>
      <c r="Q73" s="20"/>
      <c r="R73" s="20"/>
      <c r="S73" s="139">
        <v>0.34027777777777773</v>
      </c>
      <c r="T73" s="21"/>
      <c r="U73" s="19" t="s">
        <v>35</v>
      </c>
    </row>
    <row r="74" spans="1:21" x14ac:dyDescent="0.2">
      <c r="A74" s="84" t="s">
        <v>232</v>
      </c>
      <c r="B74" s="97"/>
      <c r="C74" s="98"/>
      <c r="D74" s="98"/>
      <c r="E74" s="99">
        <f>SUM(E67:E73)</f>
        <v>1.4027777777777775</v>
      </c>
      <c r="F74" s="100"/>
      <c r="G74" s="164" t="s">
        <v>518</v>
      </c>
      <c r="H74" s="7">
        <v>40709</v>
      </c>
      <c r="I74" s="32" t="s">
        <v>17</v>
      </c>
      <c r="J74" s="32" t="s">
        <v>15</v>
      </c>
      <c r="K74" s="32" t="s">
        <v>23</v>
      </c>
      <c r="L74" s="116">
        <v>0.2951388888888889</v>
      </c>
      <c r="M74" s="14">
        <v>0</v>
      </c>
      <c r="N74" s="1" t="s">
        <v>504</v>
      </c>
      <c r="O74" s="59">
        <v>40831</v>
      </c>
      <c r="P74" s="20"/>
      <c r="Q74" s="20"/>
      <c r="R74" s="20"/>
      <c r="S74" s="139"/>
      <c r="T74" s="21"/>
      <c r="U74" s="19" t="s">
        <v>531</v>
      </c>
    </row>
    <row r="75" spans="1:21" x14ac:dyDescent="0.2">
      <c r="A75" s="7">
        <v>40589</v>
      </c>
      <c r="B75" s="74"/>
      <c r="C75" s="150"/>
      <c r="D75" s="150"/>
      <c r="E75" s="158">
        <v>0.2951388888888889</v>
      </c>
      <c r="F75" s="150"/>
      <c r="G75" s="64" t="s">
        <v>360</v>
      </c>
      <c r="H75" s="7">
        <v>40710</v>
      </c>
      <c r="I75" s="32" t="s">
        <v>17</v>
      </c>
      <c r="J75" s="32" t="s">
        <v>15</v>
      </c>
      <c r="K75" s="32" t="s">
        <v>23</v>
      </c>
      <c r="L75" s="116">
        <v>0.2951388888888889</v>
      </c>
      <c r="M75" s="14">
        <v>0</v>
      </c>
      <c r="N75" s="1" t="s">
        <v>504</v>
      </c>
      <c r="O75" s="7">
        <v>40832</v>
      </c>
      <c r="P75" s="45"/>
      <c r="Q75" s="45"/>
      <c r="R75" s="45"/>
      <c r="S75" s="85"/>
      <c r="T75" s="18"/>
      <c r="U75" s="103"/>
    </row>
    <row r="76" spans="1:21" x14ac:dyDescent="0.2">
      <c r="A76" s="7">
        <v>40590</v>
      </c>
      <c r="B76" s="32" t="s">
        <v>17</v>
      </c>
      <c r="C76" s="32" t="s">
        <v>15</v>
      </c>
      <c r="D76" s="32" t="s">
        <v>23</v>
      </c>
      <c r="E76" s="116">
        <v>0.2951388888888889</v>
      </c>
      <c r="F76" s="14">
        <v>0</v>
      </c>
      <c r="G76" s="1" t="s">
        <v>477</v>
      </c>
      <c r="H76" s="7">
        <v>40711</v>
      </c>
      <c r="I76" s="32" t="s">
        <v>17</v>
      </c>
      <c r="J76" s="32" t="s">
        <v>15</v>
      </c>
      <c r="K76" s="32" t="s">
        <v>23</v>
      </c>
      <c r="L76" s="116">
        <v>0.2951388888888889</v>
      </c>
      <c r="M76" s="14">
        <v>0</v>
      </c>
      <c r="N76" s="1" t="s">
        <v>504</v>
      </c>
      <c r="O76" s="59">
        <v>40833</v>
      </c>
      <c r="P76" s="45"/>
      <c r="Q76" s="45"/>
      <c r="R76" s="45"/>
      <c r="S76" s="85"/>
      <c r="T76" s="18"/>
      <c r="U76" s="103"/>
    </row>
    <row r="77" spans="1:21" x14ac:dyDescent="0.2">
      <c r="A77" s="7">
        <v>40591</v>
      </c>
      <c r="B77" s="32" t="s">
        <v>17</v>
      </c>
      <c r="C77" s="32" t="s">
        <v>15</v>
      </c>
      <c r="D77" s="32" t="s">
        <v>23</v>
      </c>
      <c r="E77" s="116">
        <v>0.2951388888888889</v>
      </c>
      <c r="F77" s="14">
        <v>0</v>
      </c>
      <c r="G77" s="1" t="s">
        <v>480</v>
      </c>
      <c r="H77" s="7">
        <v>40712</v>
      </c>
      <c r="I77" s="74"/>
      <c r="J77" s="150"/>
      <c r="K77" s="150"/>
      <c r="L77" s="158">
        <v>0.33333333333333331</v>
      </c>
      <c r="M77" s="150"/>
      <c r="N77" s="64" t="s">
        <v>505</v>
      </c>
      <c r="O77" s="84" t="s">
        <v>232</v>
      </c>
      <c r="P77" s="97"/>
      <c r="Q77" s="98"/>
      <c r="R77" s="98"/>
      <c r="S77" s="99">
        <f>SUM(S70:S76)</f>
        <v>1.4027777777777775</v>
      </c>
      <c r="T77" s="100"/>
      <c r="U77" s="107" t="s">
        <v>530</v>
      </c>
    </row>
    <row r="78" spans="1:21" x14ac:dyDescent="0.2">
      <c r="A78" s="7">
        <v>40592</v>
      </c>
      <c r="B78" s="32" t="s">
        <v>17</v>
      </c>
      <c r="C78" s="32" t="s">
        <v>15</v>
      </c>
      <c r="D78" s="32" t="s">
        <v>23</v>
      </c>
      <c r="E78" s="116">
        <v>0.2951388888888889</v>
      </c>
      <c r="F78" s="14">
        <v>0</v>
      </c>
      <c r="G78" s="1" t="s">
        <v>480</v>
      </c>
      <c r="H78" s="7">
        <v>40713</v>
      </c>
      <c r="I78" s="45"/>
      <c r="J78" s="45"/>
      <c r="K78" s="45"/>
      <c r="L78" s="85"/>
      <c r="M78" s="18"/>
      <c r="N78" s="103"/>
      <c r="O78" s="7">
        <v>40834</v>
      </c>
      <c r="P78" s="32" t="s">
        <v>17</v>
      </c>
      <c r="Q78" s="32" t="s">
        <v>15</v>
      </c>
      <c r="R78" s="32" t="s">
        <v>23</v>
      </c>
      <c r="S78" s="116">
        <v>0.2951388888888889</v>
      </c>
      <c r="T78" s="14">
        <v>0</v>
      </c>
      <c r="U78" s="1" t="s">
        <v>504</v>
      </c>
    </row>
    <row r="79" spans="1:21" x14ac:dyDescent="0.2">
      <c r="A79" s="7">
        <v>40593</v>
      </c>
      <c r="B79" s="32" t="s">
        <v>17</v>
      </c>
      <c r="C79" s="32" t="s">
        <v>15</v>
      </c>
      <c r="D79" s="32" t="s">
        <v>39</v>
      </c>
      <c r="E79" s="116">
        <v>0.33333333333333331</v>
      </c>
      <c r="F79" s="14">
        <v>0</v>
      </c>
      <c r="G79" s="1" t="s">
        <v>480</v>
      </c>
      <c r="H79" s="7">
        <v>40714</v>
      </c>
      <c r="I79" s="45"/>
      <c r="J79" s="45"/>
      <c r="K79" s="45"/>
      <c r="L79" s="85"/>
      <c r="M79" s="18"/>
      <c r="N79" s="103"/>
      <c r="O79" s="7">
        <v>40835</v>
      </c>
      <c r="P79" s="32" t="s">
        <v>17</v>
      </c>
      <c r="Q79" s="32" t="s">
        <v>15</v>
      </c>
      <c r="R79" s="32" t="s">
        <v>23</v>
      </c>
      <c r="S79" s="116">
        <v>0.2951388888888889</v>
      </c>
      <c r="T79" s="14">
        <v>0</v>
      </c>
      <c r="U79" s="1" t="s">
        <v>504</v>
      </c>
    </row>
    <row r="80" spans="1:21" x14ac:dyDescent="0.2">
      <c r="A80" s="7">
        <v>40594</v>
      </c>
      <c r="B80" s="45"/>
      <c r="C80" s="45"/>
      <c r="D80" s="45"/>
      <c r="E80" s="85"/>
      <c r="F80" s="18"/>
      <c r="G80" s="103"/>
      <c r="H80" s="84" t="s">
        <v>232</v>
      </c>
      <c r="I80" s="97"/>
      <c r="J80" s="98"/>
      <c r="K80" s="98"/>
      <c r="L80" s="99">
        <f>SUM(L73:L79)</f>
        <v>1.5138888888888888</v>
      </c>
      <c r="M80" s="100"/>
      <c r="N80" s="164" t="s">
        <v>519</v>
      </c>
      <c r="O80" s="59">
        <v>40836</v>
      </c>
      <c r="P80" s="32" t="s">
        <v>17</v>
      </c>
      <c r="Q80" s="32" t="s">
        <v>15</v>
      </c>
      <c r="R80" s="32" t="s">
        <v>23</v>
      </c>
      <c r="S80" s="116">
        <v>0.2951388888888889</v>
      </c>
      <c r="T80" s="14">
        <v>0</v>
      </c>
      <c r="U80" s="1" t="s">
        <v>504</v>
      </c>
    </row>
    <row r="81" spans="1:21" x14ac:dyDescent="0.2">
      <c r="A81" s="59">
        <v>40595</v>
      </c>
      <c r="B81" s="45"/>
      <c r="C81" s="45"/>
      <c r="D81" s="45"/>
      <c r="E81" s="85"/>
      <c r="F81" s="18"/>
      <c r="G81" s="103"/>
      <c r="H81" s="7">
        <v>40715</v>
      </c>
      <c r="I81" s="33" t="s">
        <v>29</v>
      </c>
      <c r="J81" s="33" t="s">
        <v>15</v>
      </c>
      <c r="K81" s="33" t="s">
        <v>24</v>
      </c>
      <c r="L81" s="116">
        <v>0.38194444444444442</v>
      </c>
      <c r="M81" s="14">
        <v>0</v>
      </c>
      <c r="N81" s="1" t="s">
        <v>504</v>
      </c>
      <c r="O81" s="7">
        <v>40837</v>
      </c>
      <c r="P81" s="32" t="s">
        <v>17</v>
      </c>
      <c r="Q81" s="32" t="s">
        <v>15</v>
      </c>
      <c r="R81" s="32" t="s">
        <v>23</v>
      </c>
      <c r="S81" s="116">
        <v>0.2951388888888889</v>
      </c>
      <c r="T81" s="14">
        <v>0</v>
      </c>
      <c r="U81" s="1" t="s">
        <v>504</v>
      </c>
    </row>
    <row r="82" spans="1:21" x14ac:dyDescent="0.2">
      <c r="A82" s="84" t="s">
        <v>232</v>
      </c>
      <c r="B82" s="97"/>
      <c r="C82" s="98"/>
      <c r="D82" s="98"/>
      <c r="E82" s="99">
        <f>SUM(E75:E81)</f>
        <v>1.5138888888888888</v>
      </c>
      <c r="F82" s="100"/>
      <c r="G82" s="164" t="s">
        <v>518</v>
      </c>
      <c r="H82" s="7">
        <v>40716</v>
      </c>
      <c r="I82" s="33" t="s">
        <v>29</v>
      </c>
      <c r="J82" s="33" t="s">
        <v>15</v>
      </c>
      <c r="K82" s="33" t="s">
        <v>0</v>
      </c>
      <c r="L82" s="116">
        <v>0.34027777777777773</v>
      </c>
      <c r="M82" s="14">
        <v>0</v>
      </c>
      <c r="N82" s="1" t="s">
        <v>513</v>
      </c>
      <c r="O82" s="59">
        <v>40838</v>
      </c>
      <c r="P82" s="32" t="s">
        <v>17</v>
      </c>
      <c r="Q82" s="32" t="s">
        <v>15</v>
      </c>
      <c r="R82" s="32" t="s">
        <v>39</v>
      </c>
      <c r="S82" s="116">
        <v>0.33333333333333331</v>
      </c>
      <c r="T82" s="14">
        <v>0</v>
      </c>
      <c r="U82" s="1" t="s">
        <v>504</v>
      </c>
    </row>
    <row r="83" spans="1:21" x14ac:dyDescent="0.2">
      <c r="A83" s="7">
        <v>40596</v>
      </c>
      <c r="B83" s="33" t="s">
        <v>29</v>
      </c>
      <c r="C83" s="33" t="s">
        <v>15</v>
      </c>
      <c r="D83" s="33" t="s">
        <v>24</v>
      </c>
      <c r="E83" s="116">
        <v>0.38194444444444442</v>
      </c>
      <c r="F83" s="14">
        <v>0</v>
      </c>
      <c r="G83" s="1" t="s">
        <v>480</v>
      </c>
      <c r="H83" s="7">
        <v>40717</v>
      </c>
      <c r="I83" s="33" t="s">
        <v>29</v>
      </c>
      <c r="J83" s="33" t="s">
        <v>15</v>
      </c>
      <c r="K83" s="33" t="s">
        <v>0</v>
      </c>
      <c r="L83" s="116">
        <v>0.34027777777777773</v>
      </c>
      <c r="M83" s="14">
        <v>0</v>
      </c>
      <c r="N83" s="1" t="s">
        <v>504</v>
      </c>
      <c r="O83" s="7">
        <v>40839</v>
      </c>
      <c r="P83" s="45"/>
      <c r="Q83" s="45"/>
      <c r="R83" s="45"/>
      <c r="S83" s="85"/>
      <c r="T83" s="18"/>
      <c r="U83" s="103"/>
    </row>
    <row r="84" spans="1:21" x14ac:dyDescent="0.2">
      <c r="A84" s="7">
        <v>40597</v>
      </c>
      <c r="B84" s="33" t="s">
        <v>29</v>
      </c>
      <c r="C84" s="33" t="s">
        <v>15</v>
      </c>
      <c r="D84" s="33" t="s">
        <v>0</v>
      </c>
      <c r="E84" s="116">
        <v>0.34027777777777773</v>
      </c>
      <c r="F84" s="14">
        <v>0</v>
      </c>
      <c r="G84" s="1" t="s">
        <v>480</v>
      </c>
      <c r="H84" s="7">
        <v>40718</v>
      </c>
      <c r="I84" s="33" t="s">
        <v>29</v>
      </c>
      <c r="J84" s="33" t="s">
        <v>15</v>
      </c>
      <c r="K84" s="33" t="s">
        <v>0</v>
      </c>
      <c r="L84" s="116">
        <v>0.34027777777777773</v>
      </c>
      <c r="M84" s="14">
        <v>0</v>
      </c>
      <c r="N84" s="1" t="s">
        <v>504</v>
      </c>
      <c r="O84" s="59">
        <v>40840</v>
      </c>
      <c r="P84" s="45"/>
      <c r="Q84" s="45"/>
      <c r="R84" s="45"/>
      <c r="S84" s="85"/>
      <c r="T84" s="18"/>
      <c r="U84" s="103"/>
    </row>
    <row r="85" spans="1:21" x14ac:dyDescent="0.2">
      <c r="A85" s="7">
        <v>40598</v>
      </c>
      <c r="B85" s="33" t="s">
        <v>29</v>
      </c>
      <c r="C85" s="33" t="s">
        <v>15</v>
      </c>
      <c r="D85" s="33" t="s">
        <v>0</v>
      </c>
      <c r="E85" s="116">
        <v>0.34027777777777773</v>
      </c>
      <c r="F85" s="14">
        <v>0</v>
      </c>
      <c r="G85" s="1" t="s">
        <v>480</v>
      </c>
      <c r="H85" s="7">
        <v>40719</v>
      </c>
      <c r="I85" s="45"/>
      <c r="J85" s="45"/>
      <c r="K85" s="45"/>
      <c r="L85" s="85"/>
      <c r="M85" s="85"/>
      <c r="N85" s="85"/>
      <c r="O85" s="84" t="s">
        <v>232</v>
      </c>
      <c r="P85" s="97"/>
      <c r="Q85" s="98"/>
      <c r="R85" s="98"/>
      <c r="S85" s="99">
        <f>SUM(S78:S84)</f>
        <v>1.5138888888888888</v>
      </c>
      <c r="T85" s="100"/>
      <c r="U85" s="108"/>
    </row>
    <row r="86" spans="1:21" x14ac:dyDescent="0.2">
      <c r="A86" s="7">
        <v>40599</v>
      </c>
      <c r="B86" s="33" t="s">
        <v>29</v>
      </c>
      <c r="C86" s="33" t="s">
        <v>15</v>
      </c>
      <c r="D86" s="33" t="s">
        <v>0</v>
      </c>
      <c r="E86" s="116">
        <v>0.34027777777777773</v>
      </c>
      <c r="F86" s="14">
        <v>0</v>
      </c>
      <c r="G86" s="1" t="s">
        <v>480</v>
      </c>
      <c r="H86" s="7">
        <v>40720</v>
      </c>
      <c r="I86" s="45"/>
      <c r="J86" s="45"/>
      <c r="K86" s="45"/>
      <c r="L86" s="85"/>
      <c r="M86" s="18"/>
      <c r="N86" s="103"/>
      <c r="O86" s="7">
        <v>40841</v>
      </c>
      <c r="P86" s="33" t="s">
        <v>29</v>
      </c>
      <c r="Q86" s="33" t="s">
        <v>15</v>
      </c>
      <c r="R86" s="33" t="s">
        <v>24</v>
      </c>
      <c r="S86" s="116">
        <v>0.38194444444444442</v>
      </c>
      <c r="T86" s="14">
        <v>0</v>
      </c>
      <c r="U86" s="1" t="s">
        <v>532</v>
      </c>
    </row>
    <row r="87" spans="1:21" x14ac:dyDescent="0.2">
      <c r="A87" s="7">
        <v>40600</v>
      </c>
      <c r="B87" s="45"/>
      <c r="C87" s="45"/>
      <c r="D87" s="45"/>
      <c r="E87" s="85"/>
      <c r="F87" s="85"/>
      <c r="G87" s="85"/>
      <c r="H87" s="7">
        <v>40721</v>
      </c>
      <c r="I87" s="45"/>
      <c r="J87" s="45"/>
      <c r="K87" s="45"/>
      <c r="L87" s="85"/>
      <c r="M87" s="18"/>
      <c r="N87" s="103"/>
      <c r="O87" s="7">
        <v>40842</v>
      </c>
      <c r="P87" s="33" t="s">
        <v>29</v>
      </c>
      <c r="Q87" s="33" t="s">
        <v>15</v>
      </c>
      <c r="R87" s="33" t="s">
        <v>0</v>
      </c>
      <c r="S87" s="116">
        <v>0.34027777777777773</v>
      </c>
      <c r="T87" s="14">
        <v>0</v>
      </c>
      <c r="U87" s="1" t="s">
        <v>532</v>
      </c>
    </row>
    <row r="88" spans="1:21" x14ac:dyDescent="0.2">
      <c r="A88" s="7">
        <v>40601</v>
      </c>
      <c r="B88" s="45"/>
      <c r="C88" s="45"/>
      <c r="D88" s="45"/>
      <c r="E88" s="85"/>
      <c r="F88" s="18"/>
      <c r="G88" s="103"/>
      <c r="H88" s="84" t="s">
        <v>232</v>
      </c>
      <c r="I88" s="97"/>
      <c r="J88" s="98"/>
      <c r="K88" s="98"/>
      <c r="L88" s="99">
        <f>SUM(L81:L87)</f>
        <v>1.4027777777777775</v>
      </c>
      <c r="M88" s="100"/>
      <c r="N88" s="164" t="s">
        <v>519</v>
      </c>
      <c r="O88" s="59">
        <v>40843</v>
      </c>
      <c r="P88" s="33" t="s">
        <v>29</v>
      </c>
      <c r="Q88" s="33" t="s">
        <v>15</v>
      </c>
      <c r="R88" s="33" t="s">
        <v>0</v>
      </c>
      <c r="S88" s="116">
        <v>0.34027777777777773</v>
      </c>
      <c r="T88" s="14">
        <v>0</v>
      </c>
      <c r="U88" s="1" t="s">
        <v>532</v>
      </c>
    </row>
    <row r="89" spans="1:21" x14ac:dyDescent="0.2">
      <c r="A89" s="7"/>
      <c r="B89" s="8"/>
      <c r="C89" s="8"/>
      <c r="D89" s="8"/>
      <c r="E89" s="85"/>
      <c r="F89" s="43"/>
      <c r="G89" s="1"/>
      <c r="H89" s="7">
        <v>40722</v>
      </c>
      <c r="I89" s="32" t="s">
        <v>17</v>
      </c>
      <c r="J89" s="32" t="s">
        <v>15</v>
      </c>
      <c r="K89" s="32" t="s">
        <v>23</v>
      </c>
      <c r="L89" s="116">
        <v>0.2951388888888889</v>
      </c>
      <c r="M89" s="14">
        <v>0</v>
      </c>
      <c r="N89" s="1" t="s">
        <v>504</v>
      </c>
      <c r="O89" s="7">
        <v>40844</v>
      </c>
      <c r="P89" s="33" t="s">
        <v>29</v>
      </c>
      <c r="Q89" s="33" t="s">
        <v>15</v>
      </c>
      <c r="R89" s="33" t="s">
        <v>0</v>
      </c>
      <c r="S89" s="116">
        <v>0.34027777777777773</v>
      </c>
      <c r="T89" s="14">
        <v>0</v>
      </c>
      <c r="U89" s="1" t="s">
        <v>533</v>
      </c>
    </row>
    <row r="90" spans="1:21" x14ac:dyDescent="0.2">
      <c r="A90" s="7"/>
      <c r="B90" s="8"/>
      <c r="C90" s="8"/>
      <c r="D90" s="8"/>
      <c r="E90" s="85"/>
      <c r="F90" s="43"/>
      <c r="G90" s="1"/>
      <c r="H90" s="7">
        <v>40723</v>
      </c>
      <c r="I90" s="32" t="s">
        <v>17</v>
      </c>
      <c r="J90" s="32" t="s">
        <v>15</v>
      </c>
      <c r="K90" s="32" t="s">
        <v>23</v>
      </c>
      <c r="L90" s="116">
        <v>0.2951388888888889</v>
      </c>
      <c r="M90" s="14">
        <v>0</v>
      </c>
      <c r="N90" s="1" t="s">
        <v>504</v>
      </c>
      <c r="O90" s="59">
        <v>40845</v>
      </c>
      <c r="P90" s="165" t="s">
        <v>535</v>
      </c>
      <c r="Q90" s="165" t="s">
        <v>15</v>
      </c>
      <c r="R90" s="165" t="s">
        <v>12</v>
      </c>
      <c r="S90" s="166">
        <v>0.25694444444444448</v>
      </c>
      <c r="T90" s="167" t="s">
        <v>534</v>
      </c>
      <c r="U90" s="1" t="s">
        <v>504</v>
      </c>
    </row>
    <row r="91" spans="1:21" x14ac:dyDescent="0.2">
      <c r="A91" s="7"/>
      <c r="B91" s="8"/>
      <c r="C91" s="8"/>
      <c r="D91" s="8"/>
      <c r="E91" s="85"/>
      <c r="F91" s="43"/>
      <c r="G91" s="1"/>
      <c r="H91" s="7"/>
      <c r="I91" s="8"/>
      <c r="J91" s="8"/>
      <c r="K91" s="8"/>
      <c r="L91" s="85"/>
      <c r="M91" s="43"/>
      <c r="N91" s="1"/>
      <c r="O91" s="7">
        <v>40846</v>
      </c>
      <c r="P91" s="45"/>
      <c r="Q91" s="45"/>
      <c r="R91" s="45"/>
      <c r="S91" s="85"/>
      <c r="T91" s="18"/>
      <c r="U91" s="103" t="s">
        <v>536</v>
      </c>
    </row>
    <row r="92" spans="1:21" x14ac:dyDescent="0.2">
      <c r="A92" s="7"/>
      <c r="B92" s="8"/>
      <c r="C92" s="8"/>
      <c r="D92" s="8"/>
      <c r="E92" s="85"/>
      <c r="F92" s="43"/>
      <c r="G92" s="1"/>
      <c r="H92" s="7"/>
      <c r="I92" s="8"/>
      <c r="J92" s="8"/>
      <c r="K92" s="8"/>
      <c r="L92" s="85"/>
      <c r="M92" s="43"/>
      <c r="N92" s="1"/>
      <c r="O92" s="7"/>
      <c r="P92" s="8"/>
      <c r="Q92" s="8"/>
      <c r="R92" s="8"/>
      <c r="S92" s="85"/>
      <c r="T92" s="43"/>
      <c r="U92" s="1"/>
    </row>
    <row r="93" spans="1:21" x14ac:dyDescent="0.2">
      <c r="A93" s="7"/>
      <c r="B93" s="8"/>
      <c r="C93" s="8"/>
      <c r="D93" s="8"/>
      <c r="E93" s="85"/>
      <c r="F93" s="43"/>
      <c r="G93" s="1"/>
      <c r="H93" s="7"/>
      <c r="I93" s="8"/>
      <c r="J93" s="8"/>
      <c r="K93" s="8"/>
      <c r="L93" s="85"/>
      <c r="M93" s="43"/>
      <c r="N93" s="1"/>
      <c r="O93" s="7"/>
      <c r="P93" s="8"/>
      <c r="Q93" s="8"/>
      <c r="R93" s="8"/>
      <c r="S93" s="85"/>
      <c r="T93" s="43"/>
      <c r="U93" s="1"/>
    </row>
    <row r="94" spans="1:21" x14ac:dyDescent="0.2">
      <c r="A94" s="7"/>
      <c r="B94" s="8"/>
      <c r="C94" s="8"/>
      <c r="D94" s="8"/>
      <c r="E94" s="85"/>
      <c r="F94" s="43"/>
      <c r="G94" s="1"/>
      <c r="H94" s="7"/>
      <c r="I94" s="8"/>
      <c r="J94" s="8"/>
      <c r="K94" s="8"/>
      <c r="L94" s="85"/>
      <c r="M94" s="43"/>
      <c r="N94" s="1"/>
      <c r="O94" s="7"/>
      <c r="P94" s="8"/>
      <c r="Q94" s="8"/>
      <c r="R94" s="8"/>
      <c r="S94" s="85"/>
      <c r="T94" s="43"/>
      <c r="U94" s="1"/>
    </row>
    <row r="95" spans="1:21" x14ac:dyDescent="0.2">
      <c r="A95" s="7"/>
      <c r="B95" s="8"/>
      <c r="C95" s="8"/>
      <c r="D95" s="8"/>
      <c r="E95" s="85"/>
      <c r="F95" s="43"/>
      <c r="G95" s="1"/>
      <c r="H95" s="7"/>
      <c r="I95" s="8"/>
      <c r="J95" s="8"/>
      <c r="K95" s="8"/>
      <c r="L95" s="85"/>
      <c r="M95" s="43"/>
      <c r="N95" s="1"/>
      <c r="O95" s="7"/>
      <c r="P95" s="8"/>
      <c r="Q95" s="8"/>
      <c r="R95" s="8"/>
      <c r="S95" s="85"/>
      <c r="T95" s="43"/>
      <c r="U95" s="1"/>
    </row>
    <row r="96" spans="1:21" x14ac:dyDescent="0.2">
      <c r="A96" s="7"/>
      <c r="B96" s="8"/>
      <c r="C96" s="8"/>
      <c r="D96" s="8"/>
      <c r="E96" s="85"/>
      <c r="F96" s="43"/>
      <c r="G96" s="1"/>
      <c r="H96" s="7"/>
      <c r="I96" s="8"/>
      <c r="J96" s="8"/>
      <c r="K96" s="8"/>
      <c r="L96" s="85"/>
      <c r="M96" s="43"/>
      <c r="N96" s="1"/>
      <c r="O96" s="7"/>
      <c r="P96" s="8"/>
      <c r="Q96" s="8"/>
      <c r="R96" s="8"/>
      <c r="S96" s="85"/>
      <c r="T96" s="43"/>
      <c r="U96" s="1"/>
    </row>
    <row r="97" spans="1:21" x14ac:dyDescent="0.2">
      <c r="A97" s="7"/>
      <c r="B97" s="8"/>
      <c r="C97" s="8"/>
      <c r="D97" s="8"/>
      <c r="E97" s="85"/>
      <c r="F97" s="43"/>
      <c r="G97" s="1"/>
      <c r="H97" s="7"/>
      <c r="I97" s="8"/>
      <c r="J97" s="8"/>
      <c r="K97" s="8"/>
      <c r="L97" s="85"/>
      <c r="M97" s="43"/>
      <c r="N97" s="1"/>
      <c r="O97" s="7"/>
      <c r="P97" s="8"/>
      <c r="Q97" s="8"/>
      <c r="R97" s="8"/>
      <c r="S97" s="85"/>
      <c r="T97" s="43"/>
      <c r="U97" s="1"/>
    </row>
    <row r="98" spans="1:21" x14ac:dyDescent="0.2">
      <c r="A98" s="7"/>
      <c r="B98" s="8"/>
      <c r="C98" s="8"/>
      <c r="D98" s="8"/>
      <c r="E98" s="85"/>
      <c r="F98" s="43"/>
      <c r="G98" s="1"/>
      <c r="H98" s="7"/>
      <c r="I98" s="8"/>
      <c r="J98" s="8"/>
      <c r="K98" s="8"/>
      <c r="L98" s="85"/>
      <c r="M98" s="43"/>
      <c r="N98" s="1"/>
      <c r="O98" s="7"/>
      <c r="P98" s="8"/>
      <c r="Q98" s="8"/>
      <c r="R98" s="8"/>
      <c r="S98" s="85"/>
      <c r="T98" s="43"/>
      <c r="U98" s="1"/>
    </row>
    <row r="99" spans="1:21" x14ac:dyDescent="0.2">
      <c r="A99" s="7"/>
      <c r="B99" s="8"/>
      <c r="C99" s="8"/>
      <c r="D99" s="8"/>
      <c r="E99" s="85"/>
      <c r="F99" s="43"/>
      <c r="G99" s="1"/>
      <c r="H99" s="7"/>
      <c r="I99" s="8"/>
      <c r="J99" s="8"/>
      <c r="K99" s="8"/>
      <c r="L99" s="85"/>
      <c r="M99" s="43"/>
      <c r="N99" s="1"/>
      <c r="O99" s="7"/>
      <c r="P99" s="8"/>
      <c r="Q99" s="8"/>
      <c r="R99" s="8"/>
      <c r="S99" s="85"/>
      <c r="T99" s="43"/>
      <c r="U99" s="1"/>
    </row>
    <row r="100" spans="1:21" x14ac:dyDescent="0.2">
      <c r="A100" s="7"/>
      <c r="B100" s="8"/>
      <c r="C100" s="8"/>
      <c r="D100" s="8"/>
      <c r="E100" s="85"/>
      <c r="F100" s="43"/>
      <c r="G100" s="1"/>
      <c r="H100" s="7"/>
      <c r="I100" s="8"/>
      <c r="J100" s="8"/>
      <c r="K100" s="8"/>
      <c r="L100" s="85"/>
      <c r="M100" s="43"/>
      <c r="N100" s="1"/>
      <c r="O100" s="7"/>
      <c r="P100" s="8"/>
      <c r="Q100" s="8"/>
      <c r="R100" s="8"/>
      <c r="S100" s="85"/>
      <c r="T100" s="43"/>
      <c r="U100" s="1"/>
    </row>
    <row r="101" spans="1:21" x14ac:dyDescent="0.2">
      <c r="A101" s="7"/>
      <c r="B101" s="8"/>
      <c r="C101" s="8"/>
      <c r="D101" s="8"/>
      <c r="E101" s="85"/>
      <c r="F101" s="43"/>
      <c r="G101" s="1"/>
      <c r="H101" s="7"/>
      <c r="I101" s="8"/>
      <c r="J101" s="8"/>
      <c r="K101" s="8"/>
      <c r="L101" s="85"/>
      <c r="M101" s="43"/>
      <c r="N101" s="1"/>
      <c r="O101" s="7"/>
      <c r="P101" s="8"/>
      <c r="Q101" s="8"/>
      <c r="R101" s="8"/>
      <c r="S101" s="85"/>
      <c r="T101" s="43"/>
      <c r="U101" s="1"/>
    </row>
    <row r="102" spans="1:21" x14ac:dyDescent="0.2">
      <c r="A102" s="7"/>
      <c r="B102" s="8"/>
      <c r="C102" s="8"/>
      <c r="D102" s="8"/>
      <c r="E102" s="85"/>
      <c r="F102" s="43"/>
      <c r="G102" s="1"/>
      <c r="H102" s="7"/>
      <c r="I102" s="8"/>
      <c r="J102" s="8"/>
      <c r="K102" s="8"/>
      <c r="L102" s="85"/>
      <c r="M102" s="43"/>
      <c r="N102" s="1"/>
      <c r="O102" s="7"/>
      <c r="P102" s="8"/>
      <c r="Q102" s="8"/>
      <c r="R102" s="8"/>
      <c r="S102" s="85"/>
      <c r="T102" s="43"/>
      <c r="U102" s="1"/>
    </row>
    <row r="103" spans="1:21" x14ac:dyDescent="0.2">
      <c r="A103" s="7"/>
      <c r="B103" s="8"/>
      <c r="C103" s="8"/>
      <c r="D103" s="8"/>
      <c r="E103" s="85"/>
      <c r="F103" s="43"/>
      <c r="G103" s="1"/>
      <c r="H103" s="7"/>
      <c r="I103" s="8"/>
      <c r="J103" s="8"/>
      <c r="K103" s="8"/>
      <c r="L103" s="85"/>
      <c r="M103" s="43"/>
      <c r="N103" s="1"/>
      <c r="O103" s="7"/>
      <c r="P103" s="8"/>
      <c r="Q103" s="8"/>
      <c r="R103" s="8"/>
      <c r="S103" s="85"/>
      <c r="T103" s="43"/>
      <c r="U103" s="1"/>
    </row>
    <row r="104" spans="1:21" x14ac:dyDescent="0.2">
      <c r="A104" s="7"/>
      <c r="B104" s="8"/>
      <c r="C104" s="8"/>
      <c r="D104" s="8"/>
      <c r="E104" s="85"/>
      <c r="F104" s="43"/>
      <c r="G104" s="1"/>
      <c r="H104" s="7"/>
      <c r="I104" s="8"/>
      <c r="J104" s="8"/>
      <c r="K104" s="8"/>
      <c r="L104" s="85"/>
      <c r="M104" s="43"/>
      <c r="N104" s="1"/>
      <c r="O104" s="7"/>
      <c r="P104" s="8"/>
      <c r="Q104" s="8"/>
      <c r="R104" s="8"/>
      <c r="S104" s="85"/>
      <c r="T104" s="43"/>
      <c r="U104" s="1"/>
    </row>
    <row r="105" spans="1:21" x14ac:dyDescent="0.2">
      <c r="A105" s="7"/>
      <c r="B105" s="8"/>
      <c r="C105" s="8"/>
      <c r="D105" s="8"/>
      <c r="E105" s="85"/>
      <c r="F105" s="43"/>
      <c r="G105" s="1"/>
      <c r="H105" s="7"/>
      <c r="I105" s="8"/>
      <c r="J105" s="8"/>
      <c r="K105" s="8"/>
      <c r="L105" s="85"/>
      <c r="M105" s="43"/>
      <c r="N105" s="1"/>
      <c r="O105" s="7"/>
      <c r="P105" s="8"/>
      <c r="Q105" s="8"/>
      <c r="R105" s="8"/>
      <c r="S105" s="85"/>
      <c r="T105" s="43"/>
      <c r="U105" s="1"/>
    </row>
    <row r="106" spans="1:21" x14ac:dyDescent="0.2">
      <c r="A106" s="7"/>
      <c r="B106" s="8"/>
      <c r="C106" s="8"/>
      <c r="D106" s="8"/>
      <c r="E106" s="85"/>
      <c r="F106" s="43"/>
      <c r="G106" s="1"/>
      <c r="H106" s="7"/>
      <c r="I106" s="8"/>
      <c r="J106" s="8"/>
      <c r="K106" s="8"/>
      <c r="L106" s="85"/>
      <c r="M106" s="43"/>
      <c r="N106" s="1"/>
      <c r="O106" s="7"/>
      <c r="P106" s="8"/>
      <c r="Q106" s="8"/>
      <c r="R106" s="8"/>
      <c r="S106" s="85"/>
      <c r="T106" s="43"/>
      <c r="U106" s="1"/>
    </row>
    <row r="107" spans="1:21" x14ac:dyDescent="0.2">
      <c r="A107" s="7"/>
      <c r="B107" s="8"/>
      <c r="C107" s="8"/>
      <c r="D107" s="8"/>
      <c r="E107" s="85"/>
      <c r="F107" s="43"/>
      <c r="G107" s="1"/>
      <c r="H107" s="7"/>
      <c r="I107" s="8"/>
      <c r="J107" s="8"/>
      <c r="K107" s="8"/>
      <c r="L107" s="85"/>
      <c r="M107" s="43"/>
      <c r="N107" s="1"/>
      <c r="O107" s="7"/>
      <c r="P107" s="8"/>
      <c r="Q107" s="8"/>
      <c r="R107" s="8"/>
      <c r="S107" s="85"/>
      <c r="T107" s="43"/>
      <c r="U107" s="1"/>
    </row>
    <row r="108" spans="1:21" ht="13.5" thickBot="1" x14ac:dyDescent="0.25">
      <c r="A108" s="7"/>
      <c r="B108" s="8"/>
      <c r="C108" s="8"/>
      <c r="D108" s="8"/>
      <c r="E108" s="85"/>
      <c r="F108" s="43"/>
      <c r="G108" s="1"/>
      <c r="H108" s="7"/>
      <c r="I108" s="8"/>
      <c r="J108" s="8"/>
      <c r="K108" s="8"/>
      <c r="L108" s="85"/>
      <c r="M108" s="43"/>
      <c r="N108" s="1"/>
      <c r="O108" s="7"/>
      <c r="P108" s="8"/>
      <c r="Q108" s="8"/>
      <c r="R108" s="8"/>
      <c r="S108" s="85"/>
      <c r="T108" s="43"/>
      <c r="U108" s="1"/>
    </row>
    <row r="109" spans="1:21" ht="13.5" thickBot="1" x14ac:dyDescent="0.25">
      <c r="A109" s="17" t="s">
        <v>46</v>
      </c>
      <c r="B109" s="15" t="s">
        <v>47</v>
      </c>
      <c r="C109" s="15"/>
      <c r="D109" s="15"/>
      <c r="E109" s="15"/>
      <c r="F109" s="53" t="s">
        <v>115</v>
      </c>
      <c r="G109" s="16" t="s">
        <v>70</v>
      </c>
      <c r="H109" s="17" t="s">
        <v>46</v>
      </c>
      <c r="I109" s="15" t="s">
        <v>47</v>
      </c>
      <c r="J109" s="15"/>
      <c r="K109" s="15"/>
      <c r="L109" s="15"/>
      <c r="M109" s="53" t="s">
        <v>119</v>
      </c>
      <c r="N109" s="16" t="s">
        <v>70</v>
      </c>
      <c r="O109" s="17" t="s">
        <v>46</v>
      </c>
      <c r="P109" s="15" t="s">
        <v>47</v>
      </c>
      <c r="Q109" s="15"/>
      <c r="R109" s="15"/>
      <c r="S109" s="15"/>
      <c r="T109" s="53" t="s">
        <v>123</v>
      </c>
      <c r="U109" s="16" t="s">
        <v>70</v>
      </c>
    </row>
    <row r="110" spans="1:21" x14ac:dyDescent="0.2">
      <c r="A110" s="3" t="s">
        <v>18</v>
      </c>
      <c r="B110" s="4" t="s">
        <v>19</v>
      </c>
      <c r="C110" s="4" t="s">
        <v>21</v>
      </c>
      <c r="D110" s="4" t="s">
        <v>20</v>
      </c>
      <c r="E110" s="5" t="s">
        <v>43</v>
      </c>
      <c r="F110" s="5" t="s">
        <v>22</v>
      </c>
      <c r="G110" s="6" t="s">
        <v>30</v>
      </c>
      <c r="H110" s="3" t="s">
        <v>18</v>
      </c>
      <c r="I110" s="4" t="s">
        <v>19</v>
      </c>
      <c r="J110" s="4" t="s">
        <v>21</v>
      </c>
      <c r="K110" s="4" t="s">
        <v>20</v>
      </c>
      <c r="L110" s="5" t="s">
        <v>43</v>
      </c>
      <c r="M110" s="5" t="s">
        <v>22</v>
      </c>
      <c r="N110" s="6" t="s">
        <v>30</v>
      </c>
      <c r="O110" s="3" t="s">
        <v>18</v>
      </c>
      <c r="P110" s="4" t="s">
        <v>19</v>
      </c>
      <c r="Q110" s="4" t="s">
        <v>21</v>
      </c>
      <c r="R110" s="4" t="s">
        <v>20</v>
      </c>
      <c r="S110" s="5" t="s">
        <v>43</v>
      </c>
      <c r="T110" s="5" t="s">
        <v>22</v>
      </c>
      <c r="U110" s="6" t="s">
        <v>30</v>
      </c>
    </row>
    <row r="111" spans="1:21" x14ac:dyDescent="0.2">
      <c r="A111" s="7">
        <v>40602</v>
      </c>
      <c r="B111" s="45"/>
      <c r="C111" s="45"/>
      <c r="D111" s="45"/>
      <c r="E111" s="85"/>
      <c r="F111" s="18"/>
      <c r="G111" s="103"/>
      <c r="H111" s="7">
        <v>40724</v>
      </c>
      <c r="I111" s="30" t="s">
        <v>138</v>
      </c>
      <c r="J111" s="31" t="s">
        <v>15</v>
      </c>
      <c r="K111" s="30" t="s">
        <v>1</v>
      </c>
      <c r="L111" s="116">
        <v>0.2951388888888889</v>
      </c>
      <c r="M111" s="14">
        <v>0</v>
      </c>
      <c r="N111" s="1" t="s">
        <v>514</v>
      </c>
      <c r="O111" s="59">
        <v>40847</v>
      </c>
      <c r="P111" s="45"/>
      <c r="Q111" s="45"/>
      <c r="R111" s="45"/>
      <c r="S111" s="85"/>
      <c r="T111" s="18"/>
      <c r="U111" s="103"/>
    </row>
    <row r="112" spans="1:21" x14ac:dyDescent="0.2">
      <c r="A112" s="84" t="s">
        <v>232</v>
      </c>
      <c r="B112" s="97"/>
      <c r="C112" s="98"/>
      <c r="D112" s="98"/>
      <c r="E112" s="99">
        <f>SUM(E83:E111)</f>
        <v>1.4027777777777775</v>
      </c>
      <c r="F112" s="100"/>
      <c r="G112" s="164" t="s">
        <v>518</v>
      </c>
      <c r="H112" s="7">
        <v>40725</v>
      </c>
      <c r="I112" s="32" t="s">
        <v>17</v>
      </c>
      <c r="J112" s="32" t="s">
        <v>15</v>
      </c>
      <c r="K112" s="32" t="s">
        <v>23</v>
      </c>
      <c r="L112" s="116">
        <v>0.2951388888888889</v>
      </c>
      <c r="M112" s="14">
        <v>0</v>
      </c>
      <c r="N112" s="1" t="s">
        <v>504</v>
      </c>
      <c r="O112" s="84" t="s">
        <v>232</v>
      </c>
      <c r="P112" s="97"/>
      <c r="Q112" s="98"/>
      <c r="R112" s="98"/>
      <c r="S112" s="99">
        <f>SUM(S86:S91)</f>
        <v>1.6597222222222219</v>
      </c>
      <c r="T112" s="100"/>
      <c r="U112" s="164" t="s">
        <v>537</v>
      </c>
    </row>
    <row r="113" spans="1:21" x14ac:dyDescent="0.2">
      <c r="A113" s="7">
        <v>40603</v>
      </c>
      <c r="B113" s="32" t="s">
        <v>17</v>
      </c>
      <c r="C113" s="32" t="s">
        <v>15</v>
      </c>
      <c r="D113" s="32" t="s">
        <v>23</v>
      </c>
      <c r="E113" s="116">
        <v>0.2951388888888889</v>
      </c>
      <c r="F113" s="14">
        <v>0</v>
      </c>
      <c r="G113" s="1" t="s">
        <v>481</v>
      </c>
      <c r="H113" s="7">
        <v>40726</v>
      </c>
      <c r="I113" s="32" t="s">
        <v>17</v>
      </c>
      <c r="J113" s="32" t="s">
        <v>15</v>
      </c>
      <c r="K113" s="32" t="s">
        <v>39</v>
      </c>
      <c r="L113" s="116">
        <v>0.33333333333333331</v>
      </c>
      <c r="M113" s="14">
        <v>0</v>
      </c>
      <c r="N113" s="1" t="s">
        <v>504</v>
      </c>
      <c r="O113" s="7">
        <v>40848</v>
      </c>
      <c r="P113" s="32" t="s">
        <v>17</v>
      </c>
      <c r="Q113" s="32" t="s">
        <v>15</v>
      </c>
      <c r="R113" s="32" t="s">
        <v>23</v>
      </c>
      <c r="S113" s="116">
        <v>0.2951388888888889</v>
      </c>
      <c r="T113" s="14">
        <v>0</v>
      </c>
      <c r="U113" s="1" t="s">
        <v>533</v>
      </c>
    </row>
    <row r="114" spans="1:21" x14ac:dyDescent="0.2">
      <c r="A114" s="7">
        <v>40604</v>
      </c>
      <c r="B114" s="32" t="s">
        <v>17</v>
      </c>
      <c r="C114" s="32" t="s">
        <v>15</v>
      </c>
      <c r="D114" s="32" t="s">
        <v>23</v>
      </c>
      <c r="E114" s="116">
        <v>0.2951388888888889</v>
      </c>
      <c r="F114" s="14">
        <v>0</v>
      </c>
      <c r="G114" s="1" t="s">
        <v>482</v>
      </c>
      <c r="H114" s="7">
        <v>40727</v>
      </c>
      <c r="I114" s="45"/>
      <c r="J114" s="45"/>
      <c r="K114" s="45"/>
      <c r="L114" s="85"/>
      <c r="M114" s="18"/>
      <c r="N114" s="103"/>
      <c r="O114" s="7">
        <v>40849</v>
      </c>
      <c r="P114" s="32" t="s">
        <v>17</v>
      </c>
      <c r="Q114" s="32" t="s">
        <v>15</v>
      </c>
      <c r="R114" s="32" t="s">
        <v>23</v>
      </c>
      <c r="S114" s="116">
        <v>0.2951388888888889</v>
      </c>
      <c r="T114" s="14">
        <v>0</v>
      </c>
      <c r="U114" s="1" t="s">
        <v>533</v>
      </c>
    </row>
    <row r="115" spans="1:21" x14ac:dyDescent="0.2">
      <c r="A115" s="7">
        <v>40605</v>
      </c>
      <c r="B115" s="32" t="s">
        <v>17</v>
      </c>
      <c r="C115" s="32" t="s">
        <v>15</v>
      </c>
      <c r="D115" s="32" t="s">
        <v>23</v>
      </c>
      <c r="E115" s="116">
        <v>0.2951388888888889</v>
      </c>
      <c r="F115" s="14">
        <v>0</v>
      </c>
      <c r="G115" s="1" t="s">
        <v>483</v>
      </c>
      <c r="H115" s="7">
        <v>40728</v>
      </c>
      <c r="I115" s="45"/>
      <c r="J115" s="45"/>
      <c r="K115" s="45"/>
      <c r="L115" s="85"/>
      <c r="M115" s="18"/>
      <c r="N115" s="103"/>
      <c r="O115" s="59">
        <v>40850</v>
      </c>
      <c r="P115" s="32" t="s">
        <v>17</v>
      </c>
      <c r="Q115" s="32" t="s">
        <v>15</v>
      </c>
      <c r="R115" s="32" t="s">
        <v>23</v>
      </c>
      <c r="S115" s="116">
        <v>0.2951388888888889</v>
      </c>
      <c r="T115" s="14">
        <v>0</v>
      </c>
      <c r="U115" s="1" t="s">
        <v>533</v>
      </c>
    </row>
    <row r="116" spans="1:21" x14ac:dyDescent="0.2">
      <c r="A116" s="7">
        <v>40606</v>
      </c>
      <c r="B116" s="32" t="s">
        <v>17</v>
      </c>
      <c r="C116" s="32" t="s">
        <v>15</v>
      </c>
      <c r="D116" s="32" t="s">
        <v>23</v>
      </c>
      <c r="E116" s="116">
        <v>0.2951388888888889</v>
      </c>
      <c r="F116" s="14">
        <v>0</v>
      </c>
      <c r="G116" s="1" t="s">
        <v>484</v>
      </c>
      <c r="H116" s="84" t="s">
        <v>232</v>
      </c>
      <c r="I116" s="97"/>
      <c r="J116" s="98"/>
      <c r="K116" s="98"/>
      <c r="L116" s="99">
        <f>SUM(L89:L90,L111:L115)</f>
        <v>1.5138888888888888</v>
      </c>
      <c r="M116" s="100"/>
      <c r="N116" s="164" t="s">
        <v>519</v>
      </c>
      <c r="O116" s="7">
        <v>40851</v>
      </c>
      <c r="P116" s="32" t="s">
        <v>17</v>
      </c>
      <c r="Q116" s="32" t="s">
        <v>15</v>
      </c>
      <c r="R116" s="32" t="s">
        <v>23</v>
      </c>
      <c r="S116" s="116">
        <v>0.2951388888888889</v>
      </c>
      <c r="T116" s="14">
        <v>0</v>
      </c>
      <c r="U116" s="1" t="s">
        <v>533</v>
      </c>
    </row>
    <row r="117" spans="1:21" x14ac:dyDescent="0.2">
      <c r="A117" s="7">
        <v>40607</v>
      </c>
      <c r="B117" s="32" t="s">
        <v>17</v>
      </c>
      <c r="C117" s="32" t="s">
        <v>15</v>
      </c>
      <c r="D117" s="32" t="s">
        <v>39</v>
      </c>
      <c r="E117" s="116">
        <v>0.33333333333333331</v>
      </c>
      <c r="F117" s="14">
        <v>0</v>
      </c>
      <c r="G117" s="1" t="s">
        <v>485</v>
      </c>
      <c r="H117" s="7">
        <v>40729</v>
      </c>
      <c r="I117" s="20"/>
      <c r="J117" s="20"/>
      <c r="K117" s="20"/>
      <c r="L117" s="139">
        <v>0.38194444444444442</v>
      </c>
      <c r="M117" s="21"/>
      <c r="N117" s="19" t="s">
        <v>35</v>
      </c>
      <c r="O117" s="59">
        <v>40852</v>
      </c>
      <c r="P117" s="32" t="s">
        <v>17</v>
      </c>
      <c r="Q117" s="32" t="s">
        <v>15</v>
      </c>
      <c r="R117" s="32" t="s">
        <v>39</v>
      </c>
      <c r="S117" s="116">
        <v>0.33333333333333331</v>
      </c>
      <c r="T117" s="14">
        <v>0</v>
      </c>
      <c r="U117" s="1" t="s">
        <v>533</v>
      </c>
    </row>
    <row r="118" spans="1:21" x14ac:dyDescent="0.2">
      <c r="A118" s="7">
        <v>40608</v>
      </c>
      <c r="B118" s="45"/>
      <c r="C118" s="45"/>
      <c r="D118" s="45"/>
      <c r="E118" s="85"/>
      <c r="F118" s="18"/>
      <c r="G118" s="103"/>
      <c r="H118" s="7">
        <v>40730</v>
      </c>
      <c r="I118" s="20"/>
      <c r="J118" s="20"/>
      <c r="K118" s="20"/>
      <c r="L118" s="139">
        <v>0.34027777777777773</v>
      </c>
      <c r="M118" s="21"/>
      <c r="N118" s="19" t="s">
        <v>35</v>
      </c>
      <c r="O118" s="59">
        <v>40853</v>
      </c>
      <c r="P118" s="45"/>
      <c r="Q118" s="45"/>
      <c r="R118" s="45"/>
      <c r="S118" s="85"/>
      <c r="T118" s="18"/>
      <c r="U118" s="103"/>
    </row>
    <row r="119" spans="1:21" x14ac:dyDescent="0.2">
      <c r="A119" s="7">
        <v>40609</v>
      </c>
      <c r="B119" s="45"/>
      <c r="C119" s="45"/>
      <c r="D119" s="45"/>
      <c r="E119" s="85"/>
      <c r="F119" s="18"/>
      <c r="G119" s="103"/>
      <c r="H119" s="7">
        <v>40731</v>
      </c>
      <c r="I119" s="33" t="s">
        <v>29</v>
      </c>
      <c r="J119" s="33" t="s">
        <v>15</v>
      </c>
      <c r="K119" s="33" t="s">
        <v>0</v>
      </c>
      <c r="L119" s="116">
        <v>0.34027777777777773</v>
      </c>
      <c r="M119" s="14">
        <v>0</v>
      </c>
      <c r="N119" s="1" t="s">
        <v>504</v>
      </c>
      <c r="O119" s="59">
        <v>40854</v>
      </c>
      <c r="P119" s="45"/>
      <c r="Q119" s="45"/>
      <c r="R119" s="45"/>
      <c r="S119" s="85"/>
      <c r="T119" s="18"/>
      <c r="U119" s="103"/>
    </row>
    <row r="120" spans="1:21" x14ac:dyDescent="0.2">
      <c r="A120" s="84" t="s">
        <v>232</v>
      </c>
      <c r="B120" s="97"/>
      <c r="C120" s="98"/>
      <c r="D120" s="98"/>
      <c r="E120" s="99">
        <f>SUM(E113:E119)</f>
        <v>1.5138888888888888</v>
      </c>
      <c r="F120" s="100"/>
      <c r="G120" s="164" t="s">
        <v>518</v>
      </c>
      <c r="H120" s="7">
        <v>40732</v>
      </c>
      <c r="I120" s="33" t="s">
        <v>29</v>
      </c>
      <c r="J120" s="33" t="s">
        <v>15</v>
      </c>
      <c r="K120" s="33" t="s">
        <v>0</v>
      </c>
      <c r="L120" s="116">
        <v>0.34027777777777773</v>
      </c>
      <c r="M120" s="14">
        <v>0</v>
      </c>
      <c r="N120" s="1" t="s">
        <v>504</v>
      </c>
      <c r="O120" s="84" t="s">
        <v>232</v>
      </c>
      <c r="P120" s="97"/>
      <c r="Q120" s="98"/>
      <c r="R120" s="98"/>
      <c r="S120" s="99">
        <f>SUM(S113:S119)</f>
        <v>1.5138888888888888</v>
      </c>
      <c r="T120" s="100"/>
      <c r="U120" s="164" t="s">
        <v>537</v>
      </c>
    </row>
    <row r="121" spans="1:21" x14ac:dyDescent="0.2">
      <c r="A121" s="7">
        <v>40610</v>
      </c>
      <c r="B121" s="74"/>
      <c r="C121" s="150"/>
      <c r="D121" s="150"/>
      <c r="E121" s="158">
        <v>0.38194444444444442</v>
      </c>
      <c r="F121" s="150"/>
      <c r="G121" s="64" t="s">
        <v>360</v>
      </c>
      <c r="H121" s="7">
        <v>40733</v>
      </c>
      <c r="I121" s="45"/>
      <c r="J121" s="45"/>
      <c r="K121" s="45"/>
      <c r="L121" s="85"/>
      <c r="M121" s="85"/>
      <c r="N121" s="85"/>
      <c r="O121" s="7">
        <v>40855</v>
      </c>
      <c r="P121" s="33" t="s">
        <v>29</v>
      </c>
      <c r="Q121" s="33" t="s">
        <v>15</v>
      </c>
      <c r="R121" s="33" t="s">
        <v>24</v>
      </c>
      <c r="S121" s="116">
        <v>0.38194444444444442</v>
      </c>
      <c r="T121" s="14">
        <v>0</v>
      </c>
      <c r="U121" s="1" t="s">
        <v>538</v>
      </c>
    </row>
    <row r="122" spans="1:21" x14ac:dyDescent="0.2">
      <c r="A122" s="7">
        <v>40611</v>
      </c>
      <c r="B122" s="33" t="s">
        <v>29</v>
      </c>
      <c r="C122" s="33" t="s">
        <v>15</v>
      </c>
      <c r="D122" s="33" t="s">
        <v>0</v>
      </c>
      <c r="E122" s="116">
        <v>0.34027777777777773</v>
      </c>
      <c r="F122" s="14">
        <v>0</v>
      </c>
      <c r="G122" s="1" t="s">
        <v>486</v>
      </c>
      <c r="H122" s="7">
        <v>40734</v>
      </c>
      <c r="I122" s="45"/>
      <c r="J122" s="45"/>
      <c r="K122" s="45"/>
      <c r="L122" s="85"/>
      <c r="M122" s="18"/>
      <c r="N122" s="103"/>
      <c r="O122" s="7">
        <v>40856</v>
      </c>
      <c r="P122" s="33" t="s">
        <v>29</v>
      </c>
      <c r="Q122" s="33" t="s">
        <v>15</v>
      </c>
      <c r="R122" s="33" t="s">
        <v>0</v>
      </c>
      <c r="S122" s="116">
        <v>0.34027777777777773</v>
      </c>
      <c r="T122" s="14">
        <v>0</v>
      </c>
      <c r="U122" s="1" t="s">
        <v>541</v>
      </c>
    </row>
    <row r="123" spans="1:21" x14ac:dyDescent="0.2">
      <c r="A123" s="7">
        <v>40612</v>
      </c>
      <c r="B123" s="33" t="s">
        <v>29</v>
      </c>
      <c r="C123" s="33" t="s">
        <v>15</v>
      </c>
      <c r="D123" s="33" t="s">
        <v>0</v>
      </c>
      <c r="E123" s="116">
        <v>0.34027777777777773</v>
      </c>
      <c r="F123" s="14">
        <v>0</v>
      </c>
      <c r="G123" s="1" t="s">
        <v>486</v>
      </c>
      <c r="H123" s="7">
        <v>40735</v>
      </c>
      <c r="I123" s="45"/>
      <c r="J123" s="45"/>
      <c r="K123" s="45"/>
      <c r="L123" s="85"/>
      <c r="M123" s="18"/>
      <c r="N123" s="103"/>
      <c r="O123" s="59">
        <v>40857</v>
      </c>
      <c r="P123" s="23" t="s">
        <v>539</v>
      </c>
      <c r="Q123" s="23" t="s">
        <v>15</v>
      </c>
      <c r="R123" s="23" t="s">
        <v>540</v>
      </c>
      <c r="S123" s="145">
        <v>0.34027777777777773</v>
      </c>
      <c r="T123" s="126"/>
      <c r="U123" s="127" t="s">
        <v>543</v>
      </c>
    </row>
    <row r="124" spans="1:21" x14ac:dyDescent="0.2">
      <c r="A124" s="7">
        <v>40613</v>
      </c>
      <c r="B124" s="33" t="s">
        <v>29</v>
      </c>
      <c r="C124" s="33" t="s">
        <v>15</v>
      </c>
      <c r="D124" s="33" t="s">
        <v>0</v>
      </c>
      <c r="E124" s="116">
        <v>0.34027777777777773</v>
      </c>
      <c r="F124" s="14">
        <v>0</v>
      </c>
      <c r="G124" s="1" t="s">
        <v>486</v>
      </c>
      <c r="H124" s="84" t="s">
        <v>232</v>
      </c>
      <c r="I124" s="97"/>
      <c r="J124" s="98"/>
      <c r="K124" s="98"/>
      <c r="L124" s="99">
        <f>SUM(L117:L123)</f>
        <v>1.4027777777777775</v>
      </c>
      <c r="M124" s="100"/>
      <c r="N124" s="164" t="s">
        <v>519</v>
      </c>
      <c r="O124" s="7">
        <v>40858</v>
      </c>
      <c r="P124" s="33" t="s">
        <v>29</v>
      </c>
      <c r="Q124" s="33" t="s">
        <v>15</v>
      </c>
      <c r="R124" s="33" t="s">
        <v>0</v>
      </c>
      <c r="S124" s="116">
        <v>0.34027777777777773</v>
      </c>
      <c r="T124" s="14">
        <v>0</v>
      </c>
      <c r="U124" s="1" t="s">
        <v>542</v>
      </c>
    </row>
    <row r="125" spans="1:21" x14ac:dyDescent="0.2">
      <c r="A125" s="7">
        <v>40614</v>
      </c>
      <c r="B125" s="45"/>
      <c r="C125" s="45"/>
      <c r="D125" s="45"/>
      <c r="E125" s="85"/>
      <c r="F125" s="85"/>
      <c r="G125" s="85"/>
      <c r="H125" s="7">
        <v>40736</v>
      </c>
      <c r="I125" s="30" t="s">
        <v>138</v>
      </c>
      <c r="J125" s="31" t="s">
        <v>15</v>
      </c>
      <c r="K125" s="30" t="s">
        <v>1</v>
      </c>
      <c r="L125" s="116">
        <v>0.2951388888888889</v>
      </c>
      <c r="M125" s="14">
        <v>0</v>
      </c>
      <c r="N125" s="1" t="s">
        <v>515</v>
      </c>
      <c r="O125" s="59">
        <v>40859</v>
      </c>
      <c r="P125" s="45"/>
      <c r="Q125" s="45"/>
      <c r="R125" s="45"/>
      <c r="S125" s="85"/>
      <c r="T125" s="169"/>
      <c r="U125" s="168"/>
    </row>
    <row r="126" spans="1:21" x14ac:dyDescent="0.2">
      <c r="A126" s="7">
        <v>40615</v>
      </c>
      <c r="B126" s="45"/>
      <c r="C126" s="45"/>
      <c r="D126" s="45"/>
      <c r="E126" s="85"/>
      <c r="F126" s="18"/>
      <c r="G126" s="103"/>
      <c r="H126" s="7">
        <v>40737</v>
      </c>
      <c r="I126" s="75"/>
      <c r="J126" s="75"/>
      <c r="K126" s="75"/>
      <c r="L126" s="138">
        <v>0.2951388888888889</v>
      </c>
      <c r="M126" s="76"/>
      <c r="N126" s="68" t="s">
        <v>50</v>
      </c>
      <c r="O126" s="59">
        <v>40860</v>
      </c>
      <c r="P126" s="45"/>
      <c r="Q126" s="45"/>
      <c r="R126" s="45"/>
      <c r="S126" s="85"/>
      <c r="T126" s="18"/>
      <c r="U126" s="103"/>
    </row>
    <row r="127" spans="1:21" x14ac:dyDescent="0.2">
      <c r="A127" s="7">
        <v>40616</v>
      </c>
      <c r="B127" s="45"/>
      <c r="C127" s="45"/>
      <c r="D127" s="45"/>
      <c r="E127" s="85"/>
      <c r="F127" s="18"/>
      <c r="G127" s="103"/>
      <c r="H127" s="7">
        <v>40738</v>
      </c>
      <c r="I127" s="32" t="s">
        <v>17</v>
      </c>
      <c r="J127" s="32" t="s">
        <v>15</v>
      </c>
      <c r="K127" s="32" t="s">
        <v>23</v>
      </c>
      <c r="L127" s="116">
        <v>0.2951388888888889</v>
      </c>
      <c r="M127" s="14">
        <v>0</v>
      </c>
      <c r="N127" s="1" t="s">
        <v>504</v>
      </c>
      <c r="O127" s="59">
        <v>40861</v>
      </c>
      <c r="P127" s="45"/>
      <c r="Q127" s="45"/>
      <c r="R127" s="45"/>
      <c r="S127" s="85"/>
      <c r="T127" s="18"/>
      <c r="U127" s="103"/>
    </row>
    <row r="128" spans="1:21" x14ac:dyDescent="0.2">
      <c r="A128" s="84" t="s">
        <v>232</v>
      </c>
      <c r="B128" s="97"/>
      <c r="C128" s="98"/>
      <c r="D128" s="98"/>
      <c r="E128" s="99">
        <f>SUM(E121:E127)</f>
        <v>1.4027777777777775</v>
      </c>
      <c r="F128" s="100"/>
      <c r="G128" s="164" t="s">
        <v>518</v>
      </c>
      <c r="H128" s="7">
        <v>40739</v>
      </c>
      <c r="I128" s="32" t="s">
        <v>17</v>
      </c>
      <c r="J128" s="32" t="s">
        <v>15</v>
      </c>
      <c r="K128" s="32" t="s">
        <v>23</v>
      </c>
      <c r="L128" s="116">
        <v>0.2951388888888889</v>
      </c>
      <c r="M128" s="14">
        <v>0</v>
      </c>
      <c r="N128" s="1" t="s">
        <v>504</v>
      </c>
      <c r="O128" s="84" t="s">
        <v>232</v>
      </c>
      <c r="P128" s="97"/>
      <c r="Q128" s="98"/>
      <c r="R128" s="98"/>
      <c r="S128" s="99">
        <f>SUM(S121:S127)</f>
        <v>1.4027777777777775</v>
      </c>
      <c r="T128" s="100"/>
      <c r="U128" s="164" t="s">
        <v>544</v>
      </c>
    </row>
    <row r="129" spans="1:21" x14ac:dyDescent="0.2">
      <c r="A129" s="7">
        <v>40617</v>
      </c>
      <c r="B129" s="32" t="s">
        <v>17</v>
      </c>
      <c r="C129" s="32" t="s">
        <v>15</v>
      </c>
      <c r="D129" s="32" t="s">
        <v>342</v>
      </c>
      <c r="E129" s="116">
        <v>0.2986111111111111</v>
      </c>
      <c r="F129" s="157" t="s">
        <v>101</v>
      </c>
      <c r="G129" s="1" t="s">
        <v>486</v>
      </c>
      <c r="H129" s="7">
        <v>40740</v>
      </c>
      <c r="I129" s="32" t="s">
        <v>17</v>
      </c>
      <c r="J129" s="32" t="s">
        <v>15</v>
      </c>
      <c r="K129" s="32" t="s">
        <v>39</v>
      </c>
      <c r="L129" s="116">
        <v>0.33333333333333331</v>
      </c>
      <c r="M129" s="14">
        <v>0</v>
      </c>
      <c r="N129" s="1" t="s">
        <v>504</v>
      </c>
      <c r="O129" s="7">
        <v>40862</v>
      </c>
      <c r="P129" s="32" t="s">
        <v>545</v>
      </c>
      <c r="Q129" s="32" t="s">
        <v>15</v>
      </c>
      <c r="R129" s="32" t="s">
        <v>23</v>
      </c>
      <c r="S129" s="116">
        <v>0.28472222222222221</v>
      </c>
      <c r="T129" s="42" t="s">
        <v>156</v>
      </c>
      <c r="U129" s="1" t="s">
        <v>542</v>
      </c>
    </row>
    <row r="130" spans="1:21" x14ac:dyDescent="0.2">
      <c r="A130" s="7">
        <v>40618</v>
      </c>
      <c r="B130" s="32" t="s">
        <v>17</v>
      </c>
      <c r="C130" s="32" t="s">
        <v>15</v>
      </c>
      <c r="D130" s="32" t="s">
        <v>23</v>
      </c>
      <c r="E130" s="116">
        <v>0.2951388888888889</v>
      </c>
      <c r="F130" s="14">
        <v>0</v>
      </c>
      <c r="G130" s="1" t="s">
        <v>486</v>
      </c>
      <c r="H130" s="7">
        <v>40741</v>
      </c>
      <c r="I130" s="45"/>
      <c r="J130" s="45"/>
      <c r="K130" s="45"/>
      <c r="L130" s="85"/>
      <c r="M130" s="18"/>
      <c r="N130" s="103"/>
      <c r="O130" s="7">
        <v>40863</v>
      </c>
      <c r="P130" s="32" t="s">
        <v>17</v>
      </c>
      <c r="Q130" s="32" t="s">
        <v>15</v>
      </c>
      <c r="R130" s="32" t="s">
        <v>23</v>
      </c>
      <c r="S130" s="116">
        <v>0.2951388888888889</v>
      </c>
      <c r="T130" s="14">
        <v>0</v>
      </c>
      <c r="U130" s="1" t="s">
        <v>542</v>
      </c>
    </row>
    <row r="131" spans="1:21" x14ac:dyDescent="0.2">
      <c r="A131" s="7">
        <v>40619</v>
      </c>
      <c r="B131" s="32" t="s">
        <v>17</v>
      </c>
      <c r="C131" s="32" t="s">
        <v>15</v>
      </c>
      <c r="D131" s="32" t="s">
        <v>23</v>
      </c>
      <c r="E131" s="116">
        <v>0.2951388888888889</v>
      </c>
      <c r="F131" s="14">
        <v>0</v>
      </c>
      <c r="G131" s="1" t="s">
        <v>486</v>
      </c>
      <c r="H131" s="7">
        <v>40742</v>
      </c>
      <c r="I131" s="45"/>
      <c r="J131" s="45"/>
      <c r="K131" s="45"/>
      <c r="L131" s="85"/>
      <c r="M131" s="18"/>
      <c r="N131" s="103"/>
      <c r="O131" s="59">
        <v>40864</v>
      </c>
      <c r="P131" s="32" t="s">
        <v>17</v>
      </c>
      <c r="Q131" s="32" t="s">
        <v>15</v>
      </c>
      <c r="R131" s="32" t="s">
        <v>23</v>
      </c>
      <c r="S131" s="116">
        <v>0.2951388888888889</v>
      </c>
      <c r="T131" s="14">
        <v>0</v>
      </c>
      <c r="U131" s="1" t="s">
        <v>542</v>
      </c>
    </row>
    <row r="132" spans="1:21" x14ac:dyDescent="0.2">
      <c r="A132" s="7">
        <v>40620</v>
      </c>
      <c r="B132" s="32" t="s">
        <v>17</v>
      </c>
      <c r="C132" s="32" t="s">
        <v>15</v>
      </c>
      <c r="D132" s="32" t="s">
        <v>23</v>
      </c>
      <c r="E132" s="116">
        <v>0.2951388888888889</v>
      </c>
      <c r="F132" s="14">
        <v>0</v>
      </c>
      <c r="G132" s="1" t="s">
        <v>486</v>
      </c>
      <c r="H132" s="84" t="s">
        <v>232</v>
      </c>
      <c r="I132" s="97"/>
      <c r="J132" s="98"/>
      <c r="K132" s="98"/>
      <c r="L132" s="99">
        <f>SUM(L125:L131)</f>
        <v>1.5138888888888888</v>
      </c>
      <c r="M132" s="100"/>
      <c r="N132" s="164" t="s">
        <v>519</v>
      </c>
      <c r="O132" s="7">
        <v>40865</v>
      </c>
      <c r="P132" s="32" t="s">
        <v>17</v>
      </c>
      <c r="Q132" s="32" t="s">
        <v>15</v>
      </c>
      <c r="R132" s="32" t="s">
        <v>23</v>
      </c>
      <c r="S132" s="116">
        <v>0.2951388888888889</v>
      </c>
      <c r="T132" s="14">
        <v>0</v>
      </c>
      <c r="U132" s="1" t="s">
        <v>542</v>
      </c>
    </row>
    <row r="133" spans="1:21" x14ac:dyDescent="0.2">
      <c r="A133" s="7">
        <v>40621</v>
      </c>
      <c r="B133" s="32" t="s">
        <v>17</v>
      </c>
      <c r="C133" s="32" t="s">
        <v>15</v>
      </c>
      <c r="D133" s="32" t="s">
        <v>39</v>
      </c>
      <c r="E133" s="116">
        <v>0.33333333333333331</v>
      </c>
      <c r="F133" s="14">
        <v>0</v>
      </c>
      <c r="G133" s="1" t="s">
        <v>486</v>
      </c>
      <c r="H133" s="7">
        <v>40743</v>
      </c>
      <c r="I133" s="33" t="s">
        <v>29</v>
      </c>
      <c r="J133" s="33" t="s">
        <v>15</v>
      </c>
      <c r="K133" s="33" t="s">
        <v>24</v>
      </c>
      <c r="L133" s="116">
        <v>0.38194444444444442</v>
      </c>
      <c r="M133" s="14">
        <v>0</v>
      </c>
      <c r="N133" s="1" t="s">
        <v>504</v>
      </c>
      <c r="O133" s="59">
        <v>40866</v>
      </c>
      <c r="P133" s="32" t="s">
        <v>17</v>
      </c>
      <c r="Q133" s="32" t="s">
        <v>15</v>
      </c>
      <c r="R133" s="32" t="s">
        <v>39</v>
      </c>
      <c r="S133" s="116">
        <v>0.33333333333333331</v>
      </c>
      <c r="T133" s="14">
        <v>0</v>
      </c>
      <c r="U133" s="1" t="s">
        <v>547</v>
      </c>
    </row>
    <row r="134" spans="1:21" x14ac:dyDescent="0.2">
      <c r="A134" s="7">
        <v>40622</v>
      </c>
      <c r="B134" s="45"/>
      <c r="C134" s="45"/>
      <c r="D134" s="45"/>
      <c r="E134" s="85"/>
      <c r="F134" s="18"/>
      <c r="G134" s="103"/>
      <c r="H134" s="7">
        <v>40744</v>
      </c>
      <c r="I134" s="33" t="s">
        <v>29</v>
      </c>
      <c r="J134" s="33" t="s">
        <v>15</v>
      </c>
      <c r="K134" s="33" t="s">
        <v>0</v>
      </c>
      <c r="L134" s="116">
        <v>0.34027777777777773</v>
      </c>
      <c r="M134" s="14">
        <v>0</v>
      </c>
      <c r="N134" s="1" t="s">
        <v>504</v>
      </c>
      <c r="O134" s="59">
        <v>40867</v>
      </c>
      <c r="P134" s="45"/>
      <c r="Q134" s="45"/>
      <c r="R134" s="45"/>
      <c r="S134" s="85"/>
      <c r="T134" s="18"/>
      <c r="U134" s="103"/>
    </row>
    <row r="135" spans="1:21" x14ac:dyDescent="0.2">
      <c r="A135" s="7">
        <v>40623</v>
      </c>
      <c r="B135" s="45"/>
      <c r="C135" s="45"/>
      <c r="D135" s="45"/>
      <c r="E135" s="85"/>
      <c r="F135" s="18"/>
      <c r="G135" s="103"/>
      <c r="H135" s="7">
        <v>40745</v>
      </c>
      <c r="I135" s="33" t="s">
        <v>29</v>
      </c>
      <c r="J135" s="33" t="s">
        <v>15</v>
      </c>
      <c r="K135" s="33" t="s">
        <v>0</v>
      </c>
      <c r="L135" s="116">
        <v>0.34027777777777773</v>
      </c>
      <c r="M135" s="14">
        <v>0</v>
      </c>
      <c r="N135" s="1" t="s">
        <v>504</v>
      </c>
      <c r="O135" s="59">
        <v>40868</v>
      </c>
      <c r="P135" s="45"/>
      <c r="Q135" s="45"/>
      <c r="R135" s="45"/>
      <c r="S135" s="85"/>
      <c r="T135" s="18"/>
      <c r="U135" s="103"/>
    </row>
    <row r="136" spans="1:21" x14ac:dyDescent="0.2">
      <c r="A136" s="84" t="s">
        <v>232</v>
      </c>
      <c r="B136" s="97"/>
      <c r="C136" s="98"/>
      <c r="D136" s="98"/>
      <c r="E136" s="99">
        <f>SUM(E129:E135)</f>
        <v>1.5173611111111109</v>
      </c>
      <c r="F136" s="100"/>
      <c r="G136" s="164" t="s">
        <v>519</v>
      </c>
      <c r="H136" s="7">
        <v>40746</v>
      </c>
      <c r="I136" s="33" t="s">
        <v>29</v>
      </c>
      <c r="J136" s="33" t="s">
        <v>15</v>
      </c>
      <c r="K136" s="33" t="s">
        <v>0</v>
      </c>
      <c r="L136" s="116">
        <v>0.34027777777777773</v>
      </c>
      <c r="M136" s="14">
        <v>0</v>
      </c>
      <c r="N136" s="1" t="s">
        <v>504</v>
      </c>
      <c r="O136" s="84" t="s">
        <v>232</v>
      </c>
      <c r="P136" s="97"/>
      <c r="Q136" s="98"/>
      <c r="R136" s="98"/>
      <c r="S136" s="99">
        <f>SUM(S129:S135)</f>
        <v>1.5034722222222221</v>
      </c>
      <c r="T136" s="100"/>
      <c r="U136" s="164" t="s">
        <v>546</v>
      </c>
    </row>
    <row r="137" spans="1:21" x14ac:dyDescent="0.2">
      <c r="A137" s="7">
        <v>40624</v>
      </c>
      <c r="B137" s="33" t="s">
        <v>29</v>
      </c>
      <c r="C137" s="33" t="s">
        <v>15</v>
      </c>
      <c r="D137" s="33" t="s">
        <v>24</v>
      </c>
      <c r="E137" s="116">
        <v>0.38194444444444442</v>
      </c>
      <c r="F137" s="14">
        <v>0</v>
      </c>
      <c r="G137" s="1" t="s">
        <v>487</v>
      </c>
      <c r="H137" s="7">
        <v>40747</v>
      </c>
      <c r="I137" s="45"/>
      <c r="J137" s="45"/>
      <c r="K137" s="45"/>
      <c r="L137" s="85"/>
      <c r="M137" s="85"/>
      <c r="N137" s="85"/>
      <c r="O137" s="7">
        <v>40869</v>
      </c>
      <c r="P137" s="33" t="s">
        <v>29</v>
      </c>
      <c r="Q137" s="33" t="s">
        <v>15</v>
      </c>
      <c r="R137" s="33" t="s">
        <v>24</v>
      </c>
      <c r="S137" s="116">
        <v>0.38194444444444442</v>
      </c>
      <c r="T137" s="42" t="s">
        <v>548</v>
      </c>
      <c r="U137" s="1" t="s">
        <v>549</v>
      </c>
    </row>
    <row r="138" spans="1:21" x14ac:dyDescent="0.2">
      <c r="A138" s="7">
        <v>40625</v>
      </c>
      <c r="B138" s="33" t="s">
        <v>29</v>
      </c>
      <c r="C138" s="33" t="s">
        <v>15</v>
      </c>
      <c r="D138" s="33" t="s">
        <v>0</v>
      </c>
      <c r="E138" s="116">
        <v>0.34027777777777773</v>
      </c>
      <c r="F138" s="14">
        <v>0</v>
      </c>
      <c r="G138" s="1" t="s">
        <v>487</v>
      </c>
      <c r="H138" s="7">
        <v>40748</v>
      </c>
      <c r="I138" s="45"/>
      <c r="J138" s="45"/>
      <c r="K138" s="45"/>
      <c r="L138" s="85"/>
      <c r="M138" s="18"/>
      <c r="N138" s="103"/>
      <c r="O138" s="7">
        <v>40870</v>
      </c>
      <c r="P138" s="20"/>
      <c r="Q138" s="20"/>
      <c r="R138" s="20"/>
      <c r="S138" s="139">
        <v>0.34027777777777773</v>
      </c>
      <c r="T138" s="21"/>
      <c r="U138" s="19" t="s">
        <v>35</v>
      </c>
    </row>
    <row r="139" spans="1:21" x14ac:dyDescent="0.2">
      <c r="A139" s="7">
        <v>40626</v>
      </c>
      <c r="B139" s="33" t="s">
        <v>29</v>
      </c>
      <c r="C139" s="33" t="s">
        <v>15</v>
      </c>
      <c r="D139" s="33" t="s">
        <v>0</v>
      </c>
      <c r="E139" s="116">
        <v>0.34027777777777773</v>
      </c>
      <c r="F139" s="14">
        <v>0</v>
      </c>
      <c r="G139" s="1" t="s">
        <v>487</v>
      </c>
      <c r="H139" s="7">
        <v>40749</v>
      </c>
      <c r="I139" s="45"/>
      <c r="J139" s="45"/>
      <c r="K139" s="45"/>
      <c r="L139" s="85"/>
      <c r="M139" s="18"/>
      <c r="N139" s="103"/>
      <c r="O139" s="59">
        <v>40871</v>
      </c>
      <c r="P139" s="20"/>
      <c r="Q139" s="20"/>
      <c r="R139" s="20"/>
      <c r="S139" s="139">
        <v>0.34027777777777773</v>
      </c>
      <c r="T139" s="21"/>
      <c r="U139" s="19" t="s">
        <v>35</v>
      </c>
    </row>
    <row r="140" spans="1:21" x14ac:dyDescent="0.2">
      <c r="A140" s="7">
        <v>40627</v>
      </c>
      <c r="B140" s="33" t="s">
        <v>29</v>
      </c>
      <c r="C140" s="33" t="s">
        <v>15</v>
      </c>
      <c r="D140" s="33" t="s">
        <v>0</v>
      </c>
      <c r="E140" s="116">
        <v>0.34027777777777773</v>
      </c>
      <c r="F140" s="14">
        <v>0</v>
      </c>
      <c r="G140" s="1" t="s">
        <v>488</v>
      </c>
      <c r="H140" s="84" t="s">
        <v>232</v>
      </c>
      <c r="I140" s="97"/>
      <c r="J140" s="98"/>
      <c r="K140" s="98"/>
      <c r="L140" s="99">
        <f>SUM(L133:L139)</f>
        <v>1.4027777777777775</v>
      </c>
      <c r="M140" s="100"/>
      <c r="N140" s="164" t="s">
        <v>519</v>
      </c>
      <c r="O140" s="7">
        <v>40872</v>
      </c>
      <c r="P140" s="20"/>
      <c r="Q140" s="20"/>
      <c r="R140" s="20"/>
      <c r="S140" s="139">
        <v>0.34027777777777773</v>
      </c>
      <c r="T140" s="21"/>
      <c r="U140" s="19" t="s">
        <v>35</v>
      </c>
    </row>
    <row r="141" spans="1:21" x14ac:dyDescent="0.2">
      <c r="A141" s="7">
        <v>40628</v>
      </c>
      <c r="B141" s="45"/>
      <c r="C141" s="45"/>
      <c r="D141" s="45"/>
      <c r="E141" s="85"/>
      <c r="F141" s="85"/>
      <c r="G141" s="85"/>
      <c r="H141" s="7">
        <v>40750</v>
      </c>
      <c r="I141" s="32" t="s">
        <v>17</v>
      </c>
      <c r="J141" s="32" t="s">
        <v>15</v>
      </c>
      <c r="K141" s="32" t="s">
        <v>23</v>
      </c>
      <c r="L141" s="116">
        <v>0.2951388888888889</v>
      </c>
      <c r="M141" s="14">
        <v>0</v>
      </c>
      <c r="N141" s="1" t="s">
        <v>504</v>
      </c>
      <c r="O141" s="59">
        <v>40873</v>
      </c>
      <c r="P141" s="45"/>
      <c r="Q141" s="45"/>
      <c r="R141" s="45"/>
      <c r="S141" s="85"/>
      <c r="T141" s="169"/>
      <c r="U141" s="168"/>
    </row>
    <row r="142" spans="1:21" x14ac:dyDescent="0.2">
      <c r="A142" s="7">
        <v>40629</v>
      </c>
      <c r="B142" s="45"/>
      <c r="C142" s="45"/>
      <c r="D142" s="45"/>
      <c r="E142" s="85"/>
      <c r="F142" s="18"/>
      <c r="G142" s="103"/>
      <c r="H142" s="7">
        <v>40751</v>
      </c>
      <c r="I142" s="32" t="s">
        <v>17</v>
      </c>
      <c r="J142" s="32" t="s">
        <v>15</v>
      </c>
      <c r="K142" s="32" t="s">
        <v>23</v>
      </c>
      <c r="L142" s="116">
        <v>0.2951388888888889</v>
      </c>
      <c r="M142" s="14">
        <v>0</v>
      </c>
      <c r="N142" s="1" t="s">
        <v>504</v>
      </c>
      <c r="O142" s="59">
        <v>40874</v>
      </c>
      <c r="P142" s="45"/>
      <c r="Q142" s="45"/>
      <c r="R142" s="45"/>
      <c r="S142" s="85"/>
      <c r="T142" s="18"/>
      <c r="U142" s="103"/>
    </row>
    <row r="143" spans="1:21" x14ac:dyDescent="0.2">
      <c r="A143" s="7">
        <v>40630</v>
      </c>
      <c r="B143" s="45"/>
      <c r="C143" s="45"/>
      <c r="D143" s="45"/>
      <c r="E143" s="85"/>
      <c r="F143" s="18"/>
      <c r="G143" s="103"/>
      <c r="H143" s="7">
        <v>40752</v>
      </c>
      <c r="I143" s="32" t="s">
        <v>17</v>
      </c>
      <c r="J143" s="32" t="s">
        <v>15</v>
      </c>
      <c r="K143" s="32" t="s">
        <v>23</v>
      </c>
      <c r="L143" s="116">
        <v>0.2951388888888889</v>
      </c>
      <c r="M143" s="14">
        <v>0</v>
      </c>
      <c r="N143" s="1" t="s">
        <v>504</v>
      </c>
      <c r="O143" s="59">
        <v>40875</v>
      </c>
      <c r="P143" s="45"/>
      <c r="Q143" s="45"/>
      <c r="R143" s="45"/>
      <c r="S143" s="85"/>
      <c r="T143" s="18"/>
      <c r="U143" s="103"/>
    </row>
    <row r="144" spans="1:21" x14ac:dyDescent="0.2">
      <c r="A144" s="84" t="s">
        <v>232</v>
      </c>
      <c r="B144" s="97"/>
      <c r="C144" s="98"/>
      <c r="D144" s="98"/>
      <c r="E144" s="99">
        <f>SUM(E137:E143)</f>
        <v>1.4027777777777775</v>
      </c>
      <c r="F144" s="100"/>
      <c r="G144" s="164" t="s">
        <v>519</v>
      </c>
      <c r="H144" s="7">
        <v>40753</v>
      </c>
      <c r="I144" s="32" t="s">
        <v>17</v>
      </c>
      <c r="J144" s="32" t="s">
        <v>15</v>
      </c>
      <c r="K144" s="32" t="s">
        <v>23</v>
      </c>
      <c r="L144" s="116">
        <v>0.2951388888888889</v>
      </c>
      <c r="M144" s="14">
        <v>0</v>
      </c>
      <c r="N144" s="1" t="s">
        <v>504</v>
      </c>
      <c r="O144" s="84" t="s">
        <v>232</v>
      </c>
      <c r="P144" s="97"/>
      <c r="Q144" s="98"/>
      <c r="R144" s="98"/>
      <c r="S144" s="99">
        <f>SUM(S137:S143)</f>
        <v>1.4027777777777775</v>
      </c>
      <c r="T144" s="100"/>
      <c r="U144" s="164" t="s">
        <v>550</v>
      </c>
    </row>
    <row r="145" spans="1:21" x14ac:dyDescent="0.2">
      <c r="A145" s="7">
        <v>40631</v>
      </c>
      <c r="B145" s="32" t="s">
        <v>17</v>
      </c>
      <c r="C145" s="32" t="s">
        <v>15</v>
      </c>
      <c r="D145" s="32" t="s">
        <v>23</v>
      </c>
      <c r="E145" s="116">
        <v>0.2951388888888889</v>
      </c>
      <c r="F145" s="14">
        <v>0</v>
      </c>
      <c r="G145" s="1" t="s">
        <v>489</v>
      </c>
      <c r="H145" s="7">
        <v>40754</v>
      </c>
      <c r="I145" s="32" t="s">
        <v>17</v>
      </c>
      <c r="J145" s="32" t="s">
        <v>15</v>
      </c>
      <c r="K145" s="32" t="s">
        <v>39</v>
      </c>
      <c r="L145" s="116">
        <v>0.34375</v>
      </c>
      <c r="M145" s="157" t="s">
        <v>5</v>
      </c>
      <c r="N145" s="1" t="s">
        <v>504</v>
      </c>
      <c r="O145" s="7">
        <v>40876</v>
      </c>
      <c r="P145" s="32" t="s">
        <v>17</v>
      </c>
      <c r="Q145" s="32" t="s">
        <v>15</v>
      </c>
      <c r="R145" s="32" t="s">
        <v>23</v>
      </c>
      <c r="S145" s="116">
        <v>0.2951388888888889</v>
      </c>
      <c r="T145" s="14">
        <v>0</v>
      </c>
      <c r="U145" s="1" t="s">
        <v>542</v>
      </c>
    </row>
    <row r="146" spans="1:21" x14ac:dyDescent="0.2">
      <c r="A146" s="7">
        <v>40632</v>
      </c>
      <c r="B146" s="20"/>
      <c r="C146" s="20"/>
      <c r="D146" s="20"/>
      <c r="E146" s="139">
        <v>0.2951388888888889</v>
      </c>
      <c r="F146" s="21"/>
      <c r="G146" s="19" t="s">
        <v>35</v>
      </c>
      <c r="H146" s="7"/>
      <c r="I146" s="8"/>
      <c r="J146" s="8"/>
      <c r="K146" s="8"/>
      <c r="L146" s="85"/>
      <c r="M146" s="43"/>
      <c r="N146" s="1"/>
      <c r="O146" s="7"/>
      <c r="P146" s="8"/>
      <c r="Q146" s="8"/>
      <c r="R146" s="8"/>
      <c r="S146" s="85"/>
      <c r="T146" s="43"/>
      <c r="U146" s="1"/>
    </row>
    <row r="147" spans="1:21" x14ac:dyDescent="0.2">
      <c r="A147" s="7"/>
      <c r="B147" s="8"/>
      <c r="C147" s="8"/>
      <c r="D147" s="8"/>
      <c r="E147" s="85"/>
      <c r="F147" s="43"/>
      <c r="G147" s="1"/>
      <c r="H147" s="7"/>
      <c r="I147" s="8"/>
      <c r="J147" s="8"/>
      <c r="K147" s="8"/>
      <c r="L147" s="85"/>
      <c r="M147" s="43"/>
      <c r="N147" s="1"/>
      <c r="O147" s="7"/>
      <c r="P147" s="8"/>
      <c r="Q147" s="8"/>
      <c r="R147" s="8"/>
      <c r="S147" s="85"/>
      <c r="T147" s="43"/>
      <c r="U147" s="1"/>
    </row>
    <row r="148" spans="1:21" x14ac:dyDescent="0.2">
      <c r="A148" s="7"/>
      <c r="B148" s="8"/>
      <c r="C148" s="8"/>
      <c r="D148" s="8"/>
      <c r="E148" s="85"/>
      <c r="F148" s="43"/>
      <c r="G148" s="1"/>
      <c r="H148" s="7"/>
      <c r="I148" s="8"/>
      <c r="J148" s="8"/>
      <c r="K148" s="8"/>
      <c r="L148" s="85"/>
      <c r="M148" s="43"/>
      <c r="N148" s="1"/>
      <c r="O148" s="7"/>
      <c r="P148" s="8"/>
      <c r="Q148" s="8"/>
      <c r="R148" s="8"/>
      <c r="S148" s="85"/>
      <c r="T148" s="43"/>
      <c r="U148" s="1"/>
    </row>
    <row r="149" spans="1:21" x14ac:dyDescent="0.2">
      <c r="A149" s="7"/>
      <c r="B149" s="8"/>
      <c r="C149" s="8"/>
      <c r="D149" s="8"/>
      <c r="E149" s="85"/>
      <c r="F149" s="43"/>
      <c r="G149" s="1"/>
      <c r="H149" s="7"/>
      <c r="I149" s="8"/>
      <c r="J149" s="8"/>
      <c r="K149" s="8"/>
      <c r="L149" s="85"/>
      <c r="M149" s="43"/>
      <c r="N149" s="1"/>
      <c r="O149" s="7"/>
      <c r="P149" s="8"/>
      <c r="Q149" s="8"/>
      <c r="R149" s="8"/>
      <c r="S149" s="85"/>
      <c r="T149" s="43"/>
      <c r="U149" s="1"/>
    </row>
    <row r="150" spans="1:21" x14ac:dyDescent="0.2">
      <c r="A150" s="7"/>
      <c r="B150" s="8"/>
      <c r="C150" s="8"/>
      <c r="D150" s="8"/>
      <c r="E150" s="85"/>
      <c r="F150" s="43"/>
      <c r="G150" s="1"/>
      <c r="H150" s="7"/>
      <c r="I150" s="8"/>
      <c r="J150" s="8"/>
      <c r="K150" s="8"/>
      <c r="L150" s="85"/>
      <c r="M150" s="43"/>
      <c r="N150" s="1"/>
      <c r="O150" s="7"/>
      <c r="P150" s="8"/>
      <c r="Q150" s="8"/>
      <c r="R150" s="8"/>
      <c r="S150" s="85"/>
      <c r="T150" s="43"/>
      <c r="U150" s="1"/>
    </row>
    <row r="151" spans="1:21" x14ac:dyDescent="0.2">
      <c r="A151" s="7"/>
      <c r="B151" s="8"/>
      <c r="C151" s="8"/>
      <c r="D151" s="8"/>
      <c r="E151" s="85"/>
      <c r="F151" s="43"/>
      <c r="G151" s="1"/>
      <c r="H151" s="7"/>
      <c r="I151" s="8"/>
      <c r="J151" s="8"/>
      <c r="K151" s="8"/>
      <c r="L151" s="85"/>
      <c r="M151" s="43"/>
      <c r="N151" s="1"/>
      <c r="O151" s="7"/>
      <c r="P151" s="8"/>
      <c r="Q151" s="8"/>
      <c r="R151" s="8"/>
      <c r="S151" s="85"/>
      <c r="T151" s="43"/>
      <c r="U151" s="1"/>
    </row>
    <row r="152" spans="1:21" x14ac:dyDescent="0.2">
      <c r="A152" s="7"/>
      <c r="B152" s="8"/>
      <c r="C152" s="8"/>
      <c r="D152" s="8"/>
      <c r="E152" s="85"/>
      <c r="F152" s="43"/>
      <c r="G152" s="1"/>
      <c r="H152" s="7"/>
      <c r="I152" s="8"/>
      <c r="J152" s="8"/>
      <c r="K152" s="8"/>
      <c r="L152" s="85"/>
      <c r="M152" s="43"/>
      <c r="N152" s="1"/>
      <c r="O152" s="7"/>
      <c r="P152" s="8"/>
      <c r="Q152" s="8"/>
      <c r="R152" s="8"/>
      <c r="S152" s="85"/>
      <c r="T152" s="43"/>
      <c r="U152" s="1"/>
    </row>
    <row r="153" spans="1:21" x14ac:dyDescent="0.2">
      <c r="A153" s="7"/>
      <c r="B153" s="8"/>
      <c r="C153" s="8"/>
      <c r="D153" s="8"/>
      <c r="E153" s="85"/>
      <c r="F153" s="43"/>
      <c r="G153" s="1"/>
      <c r="H153" s="7"/>
      <c r="I153" s="8"/>
      <c r="J153" s="8"/>
      <c r="K153" s="8"/>
      <c r="L153" s="85"/>
      <c r="M153" s="43"/>
      <c r="N153" s="1"/>
      <c r="O153" s="7"/>
      <c r="P153" s="8"/>
      <c r="Q153" s="8"/>
      <c r="R153" s="8"/>
      <c r="S153" s="85"/>
      <c r="T153" s="43"/>
      <c r="U153" s="1"/>
    </row>
    <row r="154" spans="1:21" x14ac:dyDescent="0.2">
      <c r="A154" s="7"/>
      <c r="B154" s="8"/>
      <c r="C154" s="8"/>
      <c r="D154" s="8"/>
      <c r="E154" s="85"/>
      <c r="F154" s="43"/>
      <c r="G154" s="1"/>
      <c r="H154" s="7"/>
      <c r="I154" s="8"/>
      <c r="J154" s="8"/>
      <c r="K154" s="8"/>
      <c r="L154" s="85"/>
      <c r="M154" s="43"/>
      <c r="N154" s="1"/>
      <c r="O154" s="7"/>
      <c r="P154" s="8"/>
      <c r="Q154" s="8"/>
      <c r="R154" s="8"/>
      <c r="S154" s="85"/>
      <c r="T154" s="43"/>
      <c r="U154" s="1"/>
    </row>
    <row r="155" spans="1:21" x14ac:dyDescent="0.2">
      <c r="A155" s="7"/>
      <c r="B155" s="8"/>
      <c r="C155" s="8"/>
      <c r="D155" s="8"/>
      <c r="E155" s="85"/>
      <c r="F155" s="43"/>
      <c r="G155" s="1"/>
      <c r="H155" s="7"/>
      <c r="I155" s="8"/>
      <c r="J155" s="8"/>
      <c r="K155" s="8"/>
      <c r="L155" s="85"/>
      <c r="M155" s="43"/>
      <c r="N155" s="1"/>
      <c r="O155" s="7"/>
      <c r="P155" s="8"/>
      <c r="Q155" s="8"/>
      <c r="R155" s="8"/>
      <c r="S155" s="85"/>
      <c r="T155" s="43"/>
      <c r="U155" s="1"/>
    </row>
    <row r="156" spans="1:21" x14ac:dyDescent="0.2">
      <c r="A156" s="7"/>
      <c r="B156" s="8"/>
      <c r="C156" s="8"/>
      <c r="D156" s="8"/>
      <c r="E156" s="85"/>
      <c r="F156" s="43"/>
      <c r="G156" s="1"/>
      <c r="H156" s="7"/>
      <c r="I156" s="8"/>
      <c r="J156" s="8"/>
      <c r="K156" s="8"/>
      <c r="L156" s="85"/>
      <c r="M156" s="43"/>
      <c r="N156" s="1"/>
      <c r="O156" s="7"/>
      <c r="P156" s="8"/>
      <c r="Q156" s="8"/>
      <c r="R156" s="8"/>
      <c r="S156" s="85"/>
      <c r="T156" s="43"/>
      <c r="U156" s="1"/>
    </row>
    <row r="157" spans="1:21" x14ac:dyDescent="0.2">
      <c r="A157" s="7"/>
      <c r="B157" s="8"/>
      <c r="C157" s="8"/>
      <c r="D157" s="8"/>
      <c r="E157" s="85"/>
      <c r="F157" s="43"/>
      <c r="G157" s="1"/>
      <c r="H157" s="7"/>
      <c r="I157" s="8"/>
      <c r="J157" s="8"/>
      <c r="K157" s="8"/>
      <c r="L157" s="85"/>
      <c r="M157" s="43"/>
      <c r="N157" s="1"/>
      <c r="O157" s="7"/>
      <c r="P157" s="8"/>
      <c r="Q157" s="8"/>
      <c r="R157" s="8"/>
      <c r="S157" s="85"/>
      <c r="T157" s="43"/>
      <c r="U157" s="1"/>
    </row>
    <row r="158" spans="1:21" x14ac:dyDescent="0.2">
      <c r="A158" s="7"/>
      <c r="B158" s="8"/>
      <c r="C158" s="8"/>
      <c r="D158" s="8"/>
      <c r="E158" s="85"/>
      <c r="F158" s="43"/>
      <c r="G158" s="1"/>
      <c r="H158" s="7"/>
      <c r="I158" s="8"/>
      <c r="J158" s="8"/>
      <c r="K158" s="8"/>
      <c r="L158" s="85"/>
      <c r="M158" s="43"/>
      <c r="N158" s="1"/>
      <c r="O158" s="7"/>
      <c r="P158" s="8"/>
      <c r="Q158" s="8"/>
      <c r="R158" s="8"/>
      <c r="S158" s="85"/>
      <c r="T158" s="43"/>
      <c r="U158" s="1"/>
    </row>
    <row r="159" spans="1:21" x14ac:dyDescent="0.2">
      <c r="A159" s="7"/>
      <c r="B159" s="8"/>
      <c r="C159" s="8"/>
      <c r="D159" s="8"/>
      <c r="E159" s="85"/>
      <c r="F159" s="43"/>
      <c r="G159" s="1"/>
      <c r="H159" s="7"/>
      <c r="I159" s="8"/>
      <c r="J159" s="8"/>
      <c r="K159" s="8"/>
      <c r="L159" s="85"/>
      <c r="M159" s="43"/>
      <c r="N159" s="1"/>
      <c r="O159" s="7"/>
      <c r="P159" s="8"/>
      <c r="Q159" s="8"/>
      <c r="R159" s="8"/>
      <c r="S159" s="85"/>
      <c r="T159" s="43"/>
      <c r="U159" s="1"/>
    </row>
    <row r="160" spans="1:21" x14ac:dyDescent="0.2">
      <c r="A160" s="7"/>
      <c r="B160" s="8"/>
      <c r="C160" s="8"/>
      <c r="D160" s="8"/>
      <c r="E160" s="85"/>
      <c r="F160" s="43"/>
      <c r="G160" s="1"/>
      <c r="H160" s="7"/>
      <c r="I160" s="8"/>
      <c r="J160" s="8"/>
      <c r="K160" s="8"/>
      <c r="L160" s="85"/>
      <c r="M160" s="43"/>
      <c r="N160" s="1"/>
      <c r="O160" s="7"/>
      <c r="P160" s="8"/>
      <c r="Q160" s="8"/>
      <c r="R160" s="8"/>
      <c r="S160" s="85"/>
      <c r="T160" s="43"/>
      <c r="U160" s="1"/>
    </row>
    <row r="161" spans="1:21" x14ac:dyDescent="0.2">
      <c r="A161" s="7"/>
      <c r="B161" s="8"/>
      <c r="C161" s="8"/>
      <c r="D161" s="8"/>
      <c r="E161" s="85"/>
      <c r="F161" s="43"/>
      <c r="G161" s="1"/>
      <c r="H161" s="7"/>
      <c r="I161" s="8"/>
      <c r="J161" s="8"/>
      <c r="K161" s="8"/>
      <c r="L161" s="85"/>
      <c r="M161" s="43"/>
      <c r="N161" s="1"/>
      <c r="O161" s="7"/>
      <c r="P161" s="8"/>
      <c r="Q161" s="8"/>
      <c r="R161" s="8"/>
      <c r="S161" s="85"/>
      <c r="T161" s="43"/>
      <c r="U161" s="1"/>
    </row>
    <row r="162" spans="1:21" ht="13.5" thickBot="1" x14ac:dyDescent="0.25">
      <c r="A162" s="7"/>
      <c r="B162" s="8"/>
      <c r="C162" s="8"/>
      <c r="D162" s="8"/>
      <c r="E162" s="85"/>
      <c r="F162" s="43"/>
      <c r="G162" s="1"/>
      <c r="H162" s="7"/>
      <c r="I162" s="8"/>
      <c r="J162" s="8"/>
      <c r="K162" s="8"/>
      <c r="L162" s="85"/>
      <c r="M162" s="43"/>
      <c r="N162" s="1"/>
      <c r="O162" s="7"/>
      <c r="P162" s="8"/>
      <c r="Q162" s="8"/>
      <c r="R162" s="8"/>
      <c r="S162" s="85"/>
      <c r="T162" s="43"/>
      <c r="U162" s="1"/>
    </row>
    <row r="163" spans="1:21" ht="13.5" thickBot="1" x14ac:dyDescent="0.25">
      <c r="A163" s="17" t="s">
        <v>46</v>
      </c>
      <c r="B163" s="15" t="s">
        <v>47</v>
      </c>
      <c r="C163" s="15"/>
      <c r="D163" s="15"/>
      <c r="E163" s="15"/>
      <c r="F163" s="53" t="s">
        <v>116</v>
      </c>
      <c r="G163" s="16" t="s">
        <v>70</v>
      </c>
      <c r="H163" s="17" t="s">
        <v>46</v>
      </c>
      <c r="I163" s="15" t="s">
        <v>47</v>
      </c>
      <c r="J163" s="15"/>
      <c r="K163" s="15"/>
      <c r="L163" s="15"/>
      <c r="M163" s="53" t="s">
        <v>120</v>
      </c>
      <c r="N163" s="16" t="s">
        <v>70</v>
      </c>
      <c r="O163" s="17" t="s">
        <v>46</v>
      </c>
      <c r="P163" s="15" t="s">
        <v>47</v>
      </c>
      <c r="Q163" s="15"/>
      <c r="R163" s="15"/>
      <c r="S163" s="15"/>
      <c r="T163" s="53" t="s">
        <v>124</v>
      </c>
      <c r="U163" s="16" t="s">
        <v>70</v>
      </c>
    </row>
    <row r="164" spans="1:21" x14ac:dyDescent="0.2">
      <c r="A164" s="3" t="s">
        <v>18</v>
      </c>
      <c r="B164" s="4" t="s">
        <v>19</v>
      </c>
      <c r="C164" s="4" t="s">
        <v>21</v>
      </c>
      <c r="D164" s="4" t="s">
        <v>20</v>
      </c>
      <c r="E164" s="5" t="s">
        <v>43</v>
      </c>
      <c r="F164" s="5" t="s">
        <v>22</v>
      </c>
      <c r="G164" s="6" t="s">
        <v>30</v>
      </c>
      <c r="H164" s="3" t="s">
        <v>18</v>
      </c>
      <c r="I164" s="4" t="s">
        <v>19</v>
      </c>
      <c r="J164" s="4" t="s">
        <v>21</v>
      </c>
      <c r="K164" s="4" t="s">
        <v>20</v>
      </c>
      <c r="L164" s="5" t="s">
        <v>43</v>
      </c>
      <c r="M164" s="5" t="s">
        <v>22</v>
      </c>
      <c r="N164" s="6" t="s">
        <v>30</v>
      </c>
      <c r="O164" s="3" t="s">
        <v>18</v>
      </c>
      <c r="P164" s="4" t="s">
        <v>19</v>
      </c>
      <c r="Q164" s="4" t="s">
        <v>21</v>
      </c>
      <c r="R164" s="4" t="s">
        <v>20</v>
      </c>
      <c r="S164" s="5" t="s">
        <v>43</v>
      </c>
      <c r="T164" s="5" t="s">
        <v>22</v>
      </c>
      <c r="U164" s="6" t="s">
        <v>30</v>
      </c>
    </row>
    <row r="165" spans="1:21" x14ac:dyDescent="0.2">
      <c r="A165" s="7">
        <v>40633</v>
      </c>
      <c r="B165" s="20"/>
      <c r="C165" s="20"/>
      <c r="D165" s="20"/>
      <c r="E165" s="139">
        <v>0.2951388888888889</v>
      </c>
      <c r="F165" s="21"/>
      <c r="G165" s="19" t="s">
        <v>35</v>
      </c>
      <c r="H165" s="7">
        <v>40755</v>
      </c>
      <c r="I165" s="45"/>
      <c r="J165" s="45"/>
      <c r="K165" s="45"/>
      <c r="L165" s="85"/>
      <c r="M165" s="18"/>
      <c r="N165" s="103"/>
      <c r="O165" s="7">
        <v>40877</v>
      </c>
      <c r="P165" s="32" t="s">
        <v>17</v>
      </c>
      <c r="Q165" s="32" t="s">
        <v>15</v>
      </c>
      <c r="R165" s="32" t="s">
        <v>23</v>
      </c>
      <c r="S165" s="116">
        <v>0.2951388888888889</v>
      </c>
      <c r="T165" s="14">
        <v>0</v>
      </c>
      <c r="U165" s="1" t="s">
        <v>554</v>
      </c>
    </row>
    <row r="166" spans="1:21" x14ac:dyDescent="0.2">
      <c r="A166" s="7">
        <v>40634</v>
      </c>
      <c r="B166" s="20"/>
      <c r="C166" s="20"/>
      <c r="D166" s="20"/>
      <c r="E166" s="139">
        <v>0.2951388888888889</v>
      </c>
      <c r="F166" s="21"/>
      <c r="G166" s="19" t="s">
        <v>35</v>
      </c>
      <c r="H166" s="7">
        <v>40756</v>
      </c>
      <c r="I166" s="45"/>
      <c r="J166" s="45"/>
      <c r="K166" s="45"/>
      <c r="L166" s="85"/>
      <c r="M166" s="18"/>
      <c r="N166" s="103"/>
      <c r="O166" s="59">
        <v>40878</v>
      </c>
      <c r="P166" s="32" t="s">
        <v>17</v>
      </c>
      <c r="Q166" s="32" t="s">
        <v>15</v>
      </c>
      <c r="R166" s="32" t="s">
        <v>23</v>
      </c>
      <c r="S166" s="116">
        <v>0.2951388888888889</v>
      </c>
      <c r="T166" s="14">
        <v>0</v>
      </c>
      <c r="U166" s="1" t="s">
        <v>542</v>
      </c>
    </row>
    <row r="167" spans="1:21" x14ac:dyDescent="0.2">
      <c r="A167" s="7">
        <v>40635</v>
      </c>
      <c r="B167" s="20"/>
      <c r="C167" s="20"/>
      <c r="D167" s="20"/>
      <c r="E167" s="139">
        <v>0.33333333333333331</v>
      </c>
      <c r="F167" s="21"/>
      <c r="G167" s="19" t="s">
        <v>35</v>
      </c>
      <c r="H167" s="84" t="s">
        <v>232</v>
      </c>
      <c r="I167" s="97"/>
      <c r="J167" s="98"/>
      <c r="K167" s="98"/>
      <c r="L167" s="99">
        <f>SUM(L141:L166)</f>
        <v>1.5243055555555556</v>
      </c>
      <c r="M167" s="100"/>
      <c r="N167" s="164" t="s">
        <v>520</v>
      </c>
      <c r="O167" s="7">
        <v>40879</v>
      </c>
      <c r="P167" s="32" t="s">
        <v>17</v>
      </c>
      <c r="Q167" s="32" t="s">
        <v>15</v>
      </c>
      <c r="R167" s="32" t="s">
        <v>23</v>
      </c>
      <c r="S167" s="116">
        <v>0.2951388888888889</v>
      </c>
      <c r="T167" s="14">
        <v>0</v>
      </c>
      <c r="U167" s="1" t="s">
        <v>554</v>
      </c>
    </row>
    <row r="168" spans="1:21" x14ac:dyDescent="0.2">
      <c r="A168" s="7">
        <v>40636</v>
      </c>
      <c r="B168" s="45"/>
      <c r="C168" s="45"/>
      <c r="D168" s="45"/>
      <c r="E168" s="85"/>
      <c r="F168" s="18"/>
      <c r="G168" s="103"/>
      <c r="H168" s="7">
        <v>40757</v>
      </c>
      <c r="I168" s="30" t="s">
        <v>34</v>
      </c>
      <c r="J168" s="30" t="s">
        <v>15</v>
      </c>
      <c r="K168" s="30" t="s">
        <v>14</v>
      </c>
      <c r="L168" s="116">
        <v>0.33333333333333331</v>
      </c>
      <c r="M168" s="14" t="s">
        <v>521</v>
      </c>
      <c r="N168" s="1" t="s">
        <v>442</v>
      </c>
      <c r="O168" s="59">
        <v>40880</v>
      </c>
      <c r="P168" s="32" t="s">
        <v>17</v>
      </c>
      <c r="Q168" s="32" t="s">
        <v>15</v>
      </c>
      <c r="R168" s="32" t="s">
        <v>39</v>
      </c>
      <c r="S168" s="116">
        <v>0.33333333333333331</v>
      </c>
      <c r="T168" s="14">
        <v>0</v>
      </c>
      <c r="U168" s="1" t="s">
        <v>554</v>
      </c>
    </row>
    <row r="169" spans="1:21" x14ac:dyDescent="0.2">
      <c r="A169" s="7">
        <v>40637</v>
      </c>
      <c r="B169" s="45"/>
      <c r="C169" s="45"/>
      <c r="D169" s="45"/>
      <c r="E169" s="85"/>
      <c r="F169" s="18"/>
      <c r="G169" s="103"/>
      <c r="H169" s="7">
        <v>40758</v>
      </c>
      <c r="I169" s="30" t="s">
        <v>34</v>
      </c>
      <c r="J169" s="30" t="s">
        <v>15</v>
      </c>
      <c r="K169" s="30" t="s">
        <v>1</v>
      </c>
      <c r="L169" s="116">
        <v>0.29166666666666669</v>
      </c>
      <c r="M169" s="42" t="s">
        <v>522</v>
      </c>
      <c r="N169" s="1" t="s">
        <v>442</v>
      </c>
      <c r="O169" s="59">
        <v>40881</v>
      </c>
      <c r="P169" s="45"/>
      <c r="Q169" s="45"/>
      <c r="R169" s="45"/>
      <c r="S169" s="85"/>
      <c r="T169" s="18"/>
      <c r="U169" s="103"/>
    </row>
    <row r="170" spans="1:21" x14ac:dyDescent="0.2">
      <c r="A170" s="84" t="s">
        <v>232</v>
      </c>
      <c r="B170" s="97"/>
      <c r="C170" s="98"/>
      <c r="D170" s="98"/>
      <c r="E170" s="99">
        <f>SUM(E145:E169)</f>
        <v>1.5138888888888888</v>
      </c>
      <c r="F170" s="100"/>
      <c r="G170" s="164" t="s">
        <v>519</v>
      </c>
      <c r="H170" s="7">
        <v>40759</v>
      </c>
      <c r="I170" s="30" t="s">
        <v>34</v>
      </c>
      <c r="J170" s="30" t="s">
        <v>15</v>
      </c>
      <c r="K170" s="30" t="s">
        <v>14</v>
      </c>
      <c r="L170" s="116">
        <v>0.33333333333333331</v>
      </c>
      <c r="M170" s="14" t="s">
        <v>523</v>
      </c>
      <c r="N170" s="1" t="s">
        <v>516</v>
      </c>
      <c r="O170" s="59">
        <v>40882</v>
      </c>
      <c r="P170" s="45"/>
      <c r="Q170" s="45"/>
      <c r="R170" s="45"/>
      <c r="S170" s="85"/>
      <c r="T170" s="18"/>
      <c r="U170" s="103"/>
    </row>
    <row r="171" spans="1:21" x14ac:dyDescent="0.2">
      <c r="A171" s="7">
        <v>40638</v>
      </c>
      <c r="B171" s="75"/>
      <c r="C171" s="75"/>
      <c r="D171" s="75"/>
      <c r="E171" s="138">
        <v>0.38194444444444442</v>
      </c>
      <c r="F171" s="76"/>
      <c r="G171" s="68" t="s">
        <v>50</v>
      </c>
      <c r="H171" s="7">
        <v>40760</v>
      </c>
      <c r="I171" s="30" t="s">
        <v>34</v>
      </c>
      <c r="J171" s="30" t="s">
        <v>15</v>
      </c>
      <c r="K171" s="30" t="s">
        <v>14</v>
      </c>
      <c r="L171" s="116">
        <v>0.33333333333333331</v>
      </c>
      <c r="M171" s="14" t="s">
        <v>523</v>
      </c>
      <c r="N171" s="1" t="s">
        <v>442</v>
      </c>
      <c r="O171" s="84" t="s">
        <v>232</v>
      </c>
      <c r="P171" s="97"/>
      <c r="Q171" s="98"/>
      <c r="R171" s="98"/>
      <c r="S171" s="99">
        <f>SUM(S165:S170)</f>
        <v>1.21875</v>
      </c>
      <c r="T171" s="100"/>
      <c r="U171" s="164" t="s">
        <v>550</v>
      </c>
    </row>
    <row r="172" spans="1:21" x14ac:dyDescent="0.2">
      <c r="A172" s="7">
        <v>40639</v>
      </c>
      <c r="B172" s="33" t="s">
        <v>29</v>
      </c>
      <c r="C172" s="33" t="s">
        <v>15</v>
      </c>
      <c r="D172" s="33" t="s">
        <v>0</v>
      </c>
      <c r="E172" s="116">
        <v>0.34027777777777773</v>
      </c>
      <c r="F172" s="14">
        <v>0</v>
      </c>
      <c r="G172" s="1" t="s">
        <v>434</v>
      </c>
      <c r="H172" s="7">
        <v>40761</v>
      </c>
      <c r="I172" s="45"/>
      <c r="J172" s="45"/>
      <c r="K172" s="45"/>
      <c r="L172" s="85"/>
      <c r="M172" s="85"/>
      <c r="N172" s="85" t="s">
        <v>524</v>
      </c>
      <c r="O172" s="7">
        <v>40883</v>
      </c>
      <c r="P172" s="33" t="s">
        <v>342</v>
      </c>
      <c r="Q172" s="33" t="s">
        <v>15</v>
      </c>
      <c r="R172" s="33" t="s">
        <v>24</v>
      </c>
      <c r="S172" s="116">
        <v>0.375</v>
      </c>
      <c r="T172" s="42" t="s">
        <v>553</v>
      </c>
      <c r="U172" s="1" t="s">
        <v>554</v>
      </c>
    </row>
    <row r="173" spans="1:21" x14ac:dyDescent="0.2">
      <c r="A173" s="7">
        <v>40640</v>
      </c>
      <c r="B173" s="33" t="s">
        <v>29</v>
      </c>
      <c r="C173" s="33" t="s">
        <v>15</v>
      </c>
      <c r="D173" s="33" t="s">
        <v>0</v>
      </c>
      <c r="E173" s="116">
        <v>0.34027777777777773</v>
      </c>
      <c r="F173" s="14">
        <v>0</v>
      </c>
      <c r="G173" s="1" t="s">
        <v>434</v>
      </c>
      <c r="H173" s="7">
        <v>40762</v>
      </c>
      <c r="I173" s="45"/>
      <c r="J173" s="45"/>
      <c r="K173" s="45"/>
      <c r="L173" s="85"/>
      <c r="M173" s="18"/>
      <c r="N173" s="103" t="s">
        <v>525</v>
      </c>
      <c r="O173" s="7">
        <v>40884</v>
      </c>
      <c r="P173" s="33" t="s">
        <v>29</v>
      </c>
      <c r="Q173" s="33" t="s">
        <v>15</v>
      </c>
      <c r="R173" s="33" t="s">
        <v>0</v>
      </c>
      <c r="S173" s="116">
        <v>0.34027777777777773</v>
      </c>
      <c r="T173" s="14">
        <v>0</v>
      </c>
      <c r="U173" s="1" t="s">
        <v>555</v>
      </c>
    </row>
    <row r="174" spans="1:21" x14ac:dyDescent="0.2">
      <c r="A174" s="7">
        <v>40641</v>
      </c>
      <c r="B174" s="33" t="s">
        <v>29</v>
      </c>
      <c r="C174" s="33" t="s">
        <v>15</v>
      </c>
      <c r="D174" s="33" t="s">
        <v>0</v>
      </c>
      <c r="E174" s="116">
        <v>0.34027777777777773</v>
      </c>
      <c r="F174" s="14">
        <v>0</v>
      </c>
      <c r="G174" s="1" t="s">
        <v>480</v>
      </c>
      <c r="H174" s="7">
        <v>40763</v>
      </c>
      <c r="I174" s="45"/>
      <c r="J174" s="45"/>
      <c r="K174" s="45"/>
      <c r="L174" s="85"/>
      <c r="M174" s="18"/>
      <c r="N174" s="103"/>
      <c r="O174" s="59">
        <v>40885</v>
      </c>
      <c r="P174" s="33" t="s">
        <v>29</v>
      </c>
      <c r="Q174" s="33" t="s">
        <v>15</v>
      </c>
      <c r="R174" s="33" t="s">
        <v>0</v>
      </c>
      <c r="S174" s="116">
        <v>0.34027777777777773</v>
      </c>
      <c r="T174" s="14">
        <v>0</v>
      </c>
      <c r="U174" s="1" t="s">
        <v>556</v>
      </c>
    </row>
    <row r="175" spans="1:21" x14ac:dyDescent="0.2">
      <c r="A175" s="7">
        <v>40642</v>
      </c>
      <c r="B175" s="45"/>
      <c r="C175" s="45"/>
      <c r="D175" s="45"/>
      <c r="E175" s="85"/>
      <c r="F175" s="85"/>
      <c r="G175" s="85"/>
      <c r="H175" s="84" t="s">
        <v>232</v>
      </c>
      <c r="I175" s="97"/>
      <c r="J175" s="98"/>
      <c r="K175" s="98"/>
      <c r="L175" s="99">
        <f>SUM(L168:L174)</f>
        <v>1.2916666666666665</v>
      </c>
      <c r="M175" s="100"/>
      <c r="N175" s="107" t="s">
        <v>526</v>
      </c>
      <c r="O175" s="7">
        <v>40886</v>
      </c>
      <c r="P175" s="33" t="s">
        <v>29</v>
      </c>
      <c r="Q175" s="33" t="s">
        <v>15</v>
      </c>
      <c r="R175" s="33" t="s">
        <v>0</v>
      </c>
      <c r="S175" s="116">
        <v>0.34027777777777773</v>
      </c>
      <c r="T175" s="14">
        <v>0</v>
      </c>
      <c r="U175" s="1" t="s">
        <v>557</v>
      </c>
    </row>
    <row r="176" spans="1:21" x14ac:dyDescent="0.2">
      <c r="A176" s="7">
        <v>40643</v>
      </c>
      <c r="B176" s="45"/>
      <c r="C176" s="45"/>
      <c r="D176" s="45"/>
      <c r="E176" s="85"/>
      <c r="F176" s="18"/>
      <c r="G176" s="103"/>
      <c r="H176" s="7">
        <v>40764</v>
      </c>
      <c r="I176" s="74"/>
      <c r="J176" s="150"/>
      <c r="K176" s="150"/>
      <c r="L176" s="158">
        <v>0.2951388888888889</v>
      </c>
      <c r="M176" s="150"/>
      <c r="N176" s="64" t="s">
        <v>360</v>
      </c>
      <c r="O176" s="59">
        <v>40887</v>
      </c>
      <c r="P176" s="45"/>
      <c r="Q176" s="45"/>
      <c r="R176" s="45"/>
      <c r="S176" s="85"/>
      <c r="T176" s="169"/>
      <c r="U176" s="170"/>
    </row>
    <row r="177" spans="1:21" x14ac:dyDescent="0.2">
      <c r="A177" s="7">
        <v>40644</v>
      </c>
      <c r="B177" s="45"/>
      <c r="C177" s="45"/>
      <c r="D177" s="45"/>
      <c r="E177" s="85"/>
      <c r="F177" s="18"/>
      <c r="G177" s="103"/>
      <c r="H177" s="7">
        <v>40765</v>
      </c>
      <c r="I177" s="74"/>
      <c r="J177" s="150"/>
      <c r="K177" s="150"/>
      <c r="L177" s="158">
        <v>0.2951388888888889</v>
      </c>
      <c r="M177" s="150"/>
      <c r="N177" s="159" t="s">
        <v>360</v>
      </c>
      <c r="O177" s="59">
        <v>40888</v>
      </c>
      <c r="P177" s="45"/>
      <c r="Q177" s="45"/>
      <c r="R177" s="45"/>
      <c r="S177" s="85"/>
      <c r="T177" s="18"/>
      <c r="U177" s="103"/>
    </row>
    <row r="178" spans="1:21" x14ac:dyDescent="0.2">
      <c r="A178" s="84" t="s">
        <v>232</v>
      </c>
      <c r="B178" s="97"/>
      <c r="C178" s="98"/>
      <c r="D178" s="98"/>
      <c r="E178" s="99">
        <f>SUM(E171:E177)</f>
        <v>1.4027777777777775</v>
      </c>
      <c r="F178" s="100"/>
      <c r="G178" s="164" t="s">
        <v>519</v>
      </c>
      <c r="H178" s="7">
        <v>40766</v>
      </c>
      <c r="I178" s="74"/>
      <c r="J178" s="150"/>
      <c r="K178" s="150"/>
      <c r="L178" s="158">
        <v>0.2951388888888889</v>
      </c>
      <c r="M178" s="150"/>
      <c r="N178" s="162" t="s">
        <v>512</v>
      </c>
      <c r="O178" s="59">
        <v>40889</v>
      </c>
      <c r="P178" s="45"/>
      <c r="Q178" s="45"/>
      <c r="R178" s="45"/>
      <c r="S178" s="85"/>
      <c r="T178" s="18"/>
      <c r="U178" s="103"/>
    </row>
    <row r="179" spans="1:21" x14ac:dyDescent="0.2">
      <c r="A179" s="7">
        <v>40645</v>
      </c>
      <c r="B179" s="32" t="s">
        <v>17</v>
      </c>
      <c r="C179" s="32" t="s">
        <v>15</v>
      </c>
      <c r="D179" s="32" t="s">
        <v>23</v>
      </c>
      <c r="E179" s="116">
        <v>0.2951388888888889</v>
      </c>
      <c r="F179" s="14">
        <v>0</v>
      </c>
      <c r="G179" s="1" t="s">
        <v>480</v>
      </c>
      <c r="H179" s="7">
        <v>40767</v>
      </c>
      <c r="I179" s="74"/>
      <c r="J179" s="150"/>
      <c r="K179" s="150"/>
      <c r="L179" s="158">
        <v>0.2951388888888889</v>
      </c>
      <c r="M179" s="150"/>
      <c r="N179" s="159" t="s">
        <v>360</v>
      </c>
      <c r="O179" s="84" t="s">
        <v>232</v>
      </c>
      <c r="P179" s="97"/>
      <c r="Q179" s="98"/>
      <c r="R179" s="98"/>
      <c r="S179" s="99">
        <f>SUM(S172:S178)</f>
        <v>1.395833333333333</v>
      </c>
      <c r="T179" s="100"/>
      <c r="U179" s="108"/>
    </row>
    <row r="180" spans="1:21" x14ac:dyDescent="0.2">
      <c r="A180" s="7">
        <v>40646</v>
      </c>
      <c r="B180" s="32" t="s">
        <v>17</v>
      </c>
      <c r="C180" s="32" t="s">
        <v>15</v>
      </c>
      <c r="D180" s="32" t="s">
        <v>23</v>
      </c>
      <c r="E180" s="116">
        <v>0.2951388888888889</v>
      </c>
      <c r="F180" s="14">
        <v>0</v>
      </c>
      <c r="G180" s="1" t="s">
        <v>491</v>
      </c>
      <c r="H180" s="7">
        <v>40768</v>
      </c>
      <c r="I180" s="74"/>
      <c r="J180" s="150"/>
      <c r="K180" s="150"/>
      <c r="L180" s="158">
        <v>0.33333333333333331</v>
      </c>
      <c r="M180" s="150"/>
      <c r="N180" s="159" t="s">
        <v>360</v>
      </c>
      <c r="O180" s="7">
        <v>40890</v>
      </c>
      <c r="P180" s="32" t="s">
        <v>17</v>
      </c>
      <c r="Q180" s="32" t="s">
        <v>15</v>
      </c>
      <c r="R180" s="32" t="s">
        <v>23</v>
      </c>
      <c r="S180" s="116">
        <v>0.2951388888888889</v>
      </c>
      <c r="T180" s="14">
        <v>0</v>
      </c>
      <c r="U180" s="1" t="s">
        <v>559</v>
      </c>
    </row>
    <row r="181" spans="1:21" x14ac:dyDescent="0.2">
      <c r="A181" s="7">
        <v>40647</v>
      </c>
      <c r="B181" s="32" t="s">
        <v>17</v>
      </c>
      <c r="C181" s="32" t="s">
        <v>15</v>
      </c>
      <c r="D181" s="32" t="s">
        <v>23</v>
      </c>
      <c r="E181" s="116">
        <v>0.2951388888888889</v>
      </c>
      <c r="F181" s="14">
        <v>0</v>
      </c>
      <c r="G181" s="1" t="s">
        <v>491</v>
      </c>
      <c r="H181" s="7">
        <v>40769</v>
      </c>
      <c r="I181" s="45"/>
      <c r="J181" s="45"/>
      <c r="K181" s="45"/>
      <c r="L181" s="85"/>
      <c r="M181" s="18"/>
      <c r="N181" s="160"/>
      <c r="O181" s="7">
        <v>40891</v>
      </c>
      <c r="P181" s="32" t="s">
        <v>17</v>
      </c>
      <c r="Q181" s="32" t="s">
        <v>15</v>
      </c>
      <c r="R181" s="32" t="s">
        <v>23</v>
      </c>
      <c r="S181" s="116">
        <v>0.2951388888888889</v>
      </c>
      <c r="T181" s="14">
        <v>0</v>
      </c>
      <c r="U181" s="1" t="s">
        <v>318</v>
      </c>
    </row>
    <row r="182" spans="1:21" x14ac:dyDescent="0.2">
      <c r="A182" s="7">
        <v>40648</v>
      </c>
      <c r="B182" s="32" t="s">
        <v>17</v>
      </c>
      <c r="C182" s="32" t="s">
        <v>15</v>
      </c>
      <c r="D182" s="32" t="s">
        <v>23</v>
      </c>
      <c r="E182" s="116">
        <v>0.2951388888888889</v>
      </c>
      <c r="F182" s="14">
        <v>0</v>
      </c>
      <c r="G182" s="1" t="s">
        <v>480</v>
      </c>
      <c r="H182" s="7">
        <v>40770</v>
      </c>
      <c r="I182" s="45"/>
      <c r="J182" s="45"/>
      <c r="K182" s="45"/>
      <c r="L182" s="85"/>
      <c r="M182" s="18"/>
      <c r="N182" s="160"/>
      <c r="O182" s="59">
        <v>40892</v>
      </c>
      <c r="P182" s="32" t="s">
        <v>17</v>
      </c>
      <c r="Q182" s="32" t="s">
        <v>15</v>
      </c>
      <c r="R182" s="32" t="s">
        <v>23</v>
      </c>
      <c r="S182" s="116">
        <v>0.2951388888888889</v>
      </c>
      <c r="T182" s="14">
        <v>0</v>
      </c>
      <c r="U182" s="1" t="s">
        <v>542</v>
      </c>
    </row>
    <row r="183" spans="1:21" x14ac:dyDescent="0.2">
      <c r="A183" s="7">
        <v>40649</v>
      </c>
      <c r="B183" s="32" t="s">
        <v>17</v>
      </c>
      <c r="C183" s="32" t="s">
        <v>15</v>
      </c>
      <c r="D183" s="32" t="s">
        <v>39</v>
      </c>
      <c r="E183" s="116">
        <v>0.33333333333333331</v>
      </c>
      <c r="F183" s="14">
        <v>0</v>
      </c>
      <c r="G183" s="1" t="s">
        <v>492</v>
      </c>
      <c r="H183" s="84" t="s">
        <v>232</v>
      </c>
      <c r="I183" s="97"/>
      <c r="J183" s="98"/>
      <c r="K183" s="98"/>
      <c r="L183" s="99">
        <f>SUM(L176:L182)</f>
        <v>1.5138888888888888</v>
      </c>
      <c r="M183" s="100"/>
      <c r="N183" s="161"/>
      <c r="O183" s="7">
        <v>40893</v>
      </c>
      <c r="P183" s="32" t="s">
        <v>17</v>
      </c>
      <c r="Q183" s="32" t="s">
        <v>15</v>
      </c>
      <c r="R183" s="32" t="s">
        <v>23</v>
      </c>
      <c r="S183" s="116">
        <v>0.2951388888888889</v>
      </c>
      <c r="T183" s="14">
        <v>0</v>
      </c>
      <c r="U183" s="1" t="s">
        <v>542</v>
      </c>
    </row>
    <row r="184" spans="1:21" x14ac:dyDescent="0.2">
      <c r="A184" s="7">
        <v>40650</v>
      </c>
      <c r="B184" s="45"/>
      <c r="C184" s="45"/>
      <c r="D184" s="45"/>
      <c r="E184" s="85"/>
      <c r="F184" s="18"/>
      <c r="G184" s="103"/>
      <c r="H184" s="7">
        <v>40771</v>
      </c>
      <c r="I184" s="74"/>
      <c r="J184" s="150"/>
      <c r="K184" s="150"/>
      <c r="L184" s="158">
        <v>0.38194444444444442</v>
      </c>
      <c r="M184" s="150"/>
      <c r="N184" s="159" t="s">
        <v>360</v>
      </c>
      <c r="O184" s="59">
        <v>40894</v>
      </c>
      <c r="P184" s="30" t="s">
        <v>34</v>
      </c>
      <c r="Q184" s="30" t="s">
        <v>15</v>
      </c>
      <c r="R184" s="30" t="s">
        <v>4</v>
      </c>
      <c r="S184" s="116">
        <v>0.33333333333333331</v>
      </c>
      <c r="T184" s="14">
        <v>0</v>
      </c>
      <c r="U184" s="1" t="s">
        <v>551</v>
      </c>
    </row>
    <row r="185" spans="1:21" x14ac:dyDescent="0.2">
      <c r="A185" s="7">
        <v>40651</v>
      </c>
      <c r="B185" s="45"/>
      <c r="C185" s="45"/>
      <c r="D185" s="45"/>
      <c r="E185" s="85"/>
      <c r="F185" s="18"/>
      <c r="G185" s="103"/>
      <c r="H185" s="7">
        <v>40772</v>
      </c>
      <c r="I185" s="74"/>
      <c r="J185" s="150"/>
      <c r="K185" s="150"/>
      <c r="L185" s="158">
        <v>0.34027777777777773</v>
      </c>
      <c r="M185" s="150"/>
      <c r="N185" s="159" t="s">
        <v>360</v>
      </c>
      <c r="O185" s="59">
        <v>40895</v>
      </c>
      <c r="P185" s="45"/>
      <c r="Q185" s="45"/>
      <c r="R185" s="45"/>
      <c r="S185" s="85"/>
      <c r="T185" s="18"/>
      <c r="U185" s="103"/>
    </row>
    <row r="186" spans="1:21" x14ac:dyDescent="0.2">
      <c r="A186" s="84" t="s">
        <v>232</v>
      </c>
      <c r="B186" s="97"/>
      <c r="C186" s="98"/>
      <c r="D186" s="98"/>
      <c r="E186" s="99">
        <f>SUM(E179:E185)</f>
        <v>1.5138888888888888</v>
      </c>
      <c r="F186" s="100"/>
      <c r="G186" s="164" t="s">
        <v>519</v>
      </c>
      <c r="H186" s="7">
        <v>40773</v>
      </c>
      <c r="I186" s="74"/>
      <c r="J186" s="150"/>
      <c r="K186" s="150"/>
      <c r="L186" s="158">
        <v>0.34027777777777773</v>
      </c>
      <c r="M186" s="150"/>
      <c r="N186" s="159" t="s">
        <v>360</v>
      </c>
      <c r="O186" s="59">
        <v>40896</v>
      </c>
      <c r="P186" s="45"/>
      <c r="Q186" s="45"/>
      <c r="R186" s="45"/>
      <c r="S186" s="85"/>
      <c r="T186" s="18"/>
      <c r="U186" s="103"/>
    </row>
    <row r="187" spans="1:21" x14ac:dyDescent="0.2">
      <c r="A187" s="7">
        <v>40652</v>
      </c>
      <c r="B187" s="33" t="s">
        <v>29</v>
      </c>
      <c r="C187" s="33" t="s">
        <v>15</v>
      </c>
      <c r="D187" s="33" t="s">
        <v>24</v>
      </c>
      <c r="E187" s="116">
        <v>0.38194444444444442</v>
      </c>
      <c r="F187" s="14">
        <v>0</v>
      </c>
      <c r="G187" s="1" t="s">
        <v>493</v>
      </c>
      <c r="H187" s="7">
        <v>40774</v>
      </c>
      <c r="I187" s="74"/>
      <c r="J187" s="150"/>
      <c r="K187" s="150"/>
      <c r="L187" s="158">
        <v>0.34027777777777773</v>
      </c>
      <c r="M187" s="150"/>
      <c r="N187" s="159" t="s">
        <v>360</v>
      </c>
      <c r="O187" s="84" t="s">
        <v>232</v>
      </c>
      <c r="P187" s="97"/>
      <c r="Q187" s="98"/>
      <c r="R187" s="98"/>
      <c r="S187" s="99">
        <f>SUM(S180:S186)</f>
        <v>1.5138888888888888</v>
      </c>
      <c r="T187" s="100"/>
      <c r="U187" s="108"/>
    </row>
    <row r="188" spans="1:21" x14ac:dyDescent="0.2">
      <c r="A188" s="7">
        <v>40653</v>
      </c>
      <c r="B188" s="33" t="s">
        <v>29</v>
      </c>
      <c r="C188" s="33" t="s">
        <v>15</v>
      </c>
      <c r="D188" s="33" t="s">
        <v>0</v>
      </c>
      <c r="E188" s="116">
        <v>0.34027777777777773</v>
      </c>
      <c r="F188" s="14">
        <v>0</v>
      </c>
      <c r="G188" s="1" t="s">
        <v>494</v>
      </c>
      <c r="H188" s="7">
        <v>40775</v>
      </c>
      <c r="I188" s="45"/>
      <c r="J188" s="45"/>
      <c r="K188" s="45"/>
      <c r="L188" s="85"/>
      <c r="M188" s="85"/>
      <c r="N188" s="85"/>
      <c r="O188" s="7">
        <v>40897</v>
      </c>
      <c r="P188" s="33" t="s">
        <v>29</v>
      </c>
      <c r="Q188" s="33" t="s">
        <v>15</v>
      </c>
      <c r="R188" s="33" t="s">
        <v>24</v>
      </c>
      <c r="S188" s="116">
        <v>0.38194444444444442</v>
      </c>
      <c r="T188" s="14">
        <v>0</v>
      </c>
      <c r="U188" s="1" t="s">
        <v>504</v>
      </c>
    </row>
    <row r="189" spans="1:21" x14ac:dyDescent="0.2">
      <c r="A189" s="7">
        <v>40654</v>
      </c>
      <c r="B189" s="33" t="s">
        <v>29</v>
      </c>
      <c r="C189" s="33" t="s">
        <v>15</v>
      </c>
      <c r="D189" s="33" t="s">
        <v>0</v>
      </c>
      <c r="E189" s="116">
        <v>0.34027777777777773</v>
      </c>
      <c r="F189" s="14">
        <v>0</v>
      </c>
      <c r="G189" s="1" t="s">
        <v>495</v>
      </c>
      <c r="H189" s="7">
        <v>40776</v>
      </c>
      <c r="I189" s="45"/>
      <c r="J189" s="45"/>
      <c r="K189" s="45"/>
      <c r="L189" s="85"/>
      <c r="M189" s="18"/>
      <c r="N189" s="160"/>
      <c r="O189" s="7">
        <v>40898</v>
      </c>
      <c r="P189" s="33" t="s">
        <v>29</v>
      </c>
      <c r="Q189" s="33" t="s">
        <v>15</v>
      </c>
      <c r="R189" s="33" t="s">
        <v>0</v>
      </c>
      <c r="S189" s="116">
        <v>0.34027777777777773</v>
      </c>
      <c r="T189" s="14">
        <v>0</v>
      </c>
      <c r="U189" s="1" t="s">
        <v>504</v>
      </c>
    </row>
    <row r="190" spans="1:21" x14ac:dyDescent="0.2">
      <c r="A190" s="7">
        <v>40655</v>
      </c>
      <c r="B190" s="33" t="s">
        <v>29</v>
      </c>
      <c r="C190" s="33" t="s">
        <v>15</v>
      </c>
      <c r="D190" s="33" t="s">
        <v>0</v>
      </c>
      <c r="E190" s="116">
        <v>0.34027777777777773</v>
      </c>
      <c r="F190" s="14">
        <v>0</v>
      </c>
      <c r="G190" s="1" t="s">
        <v>498</v>
      </c>
      <c r="H190" s="7">
        <v>40777</v>
      </c>
      <c r="I190" s="45"/>
      <c r="J190" s="45"/>
      <c r="K190" s="45"/>
      <c r="L190" s="85"/>
      <c r="M190" s="18"/>
      <c r="N190" s="160"/>
      <c r="O190" s="59">
        <v>40899</v>
      </c>
      <c r="P190" s="30" t="s">
        <v>34</v>
      </c>
      <c r="Q190" s="30" t="s">
        <v>15</v>
      </c>
      <c r="R190" s="30" t="s">
        <v>1</v>
      </c>
      <c r="S190" s="116">
        <v>0.29166666666666669</v>
      </c>
      <c r="T190" s="43" t="s">
        <v>552</v>
      </c>
      <c r="U190" s="1" t="s">
        <v>558</v>
      </c>
    </row>
    <row r="191" spans="1:21" x14ac:dyDescent="0.2">
      <c r="A191" s="7">
        <v>40656</v>
      </c>
      <c r="B191" s="45"/>
      <c r="C191" s="45"/>
      <c r="D191" s="45"/>
      <c r="E191" s="85"/>
      <c r="F191" s="85"/>
      <c r="G191" s="85"/>
      <c r="H191" s="84" t="s">
        <v>232</v>
      </c>
      <c r="I191" s="97"/>
      <c r="J191" s="98"/>
      <c r="K191" s="98"/>
      <c r="L191" s="99">
        <f>SUM(L184:L190)</f>
        <v>1.4027777777777775</v>
      </c>
      <c r="M191" s="100"/>
      <c r="N191" s="161"/>
      <c r="O191" s="7">
        <v>40900</v>
      </c>
      <c r="P191" s="30" t="s">
        <v>34</v>
      </c>
      <c r="Q191" s="30" t="s">
        <v>15</v>
      </c>
      <c r="R191" s="30" t="s">
        <v>1</v>
      </c>
      <c r="S191" s="116">
        <v>0.29166666666666669</v>
      </c>
      <c r="T191" s="43" t="s">
        <v>552</v>
      </c>
      <c r="U191" s="1" t="s">
        <v>558</v>
      </c>
    </row>
    <row r="192" spans="1:21" x14ac:dyDescent="0.2">
      <c r="A192" s="7">
        <v>40657</v>
      </c>
      <c r="B192" s="45"/>
      <c r="C192" s="45"/>
      <c r="D192" s="45"/>
      <c r="E192" s="85"/>
      <c r="F192" s="18"/>
      <c r="G192" s="103"/>
      <c r="H192" s="7">
        <v>40778</v>
      </c>
      <c r="I192" s="74"/>
      <c r="J192" s="150"/>
      <c r="K192" s="150"/>
      <c r="L192" s="158">
        <v>0.2951388888888889</v>
      </c>
      <c r="M192" s="150"/>
      <c r="N192" s="159" t="s">
        <v>360</v>
      </c>
      <c r="O192" s="59">
        <v>40901</v>
      </c>
      <c r="P192" s="75"/>
      <c r="Q192" s="75"/>
      <c r="R192" s="75"/>
      <c r="S192" s="138">
        <v>0</v>
      </c>
      <c r="T192" s="76"/>
      <c r="U192" s="68" t="s">
        <v>50</v>
      </c>
    </row>
    <row r="193" spans="1:21" x14ac:dyDescent="0.2">
      <c r="A193" s="7">
        <v>40658</v>
      </c>
      <c r="B193" s="45"/>
      <c r="C193" s="45"/>
      <c r="D193" s="45"/>
      <c r="E193" s="85"/>
      <c r="F193" s="18"/>
      <c r="G193" s="103"/>
      <c r="H193" s="7">
        <v>40779</v>
      </c>
      <c r="I193" s="74"/>
      <c r="J193" s="150"/>
      <c r="K193" s="150"/>
      <c r="L193" s="158">
        <v>0.2951388888888889</v>
      </c>
      <c r="M193" s="150"/>
      <c r="N193" s="159" t="s">
        <v>360</v>
      </c>
      <c r="O193" s="59">
        <v>40902</v>
      </c>
      <c r="P193" s="45"/>
      <c r="Q193" s="45"/>
      <c r="R193" s="45"/>
      <c r="S193" s="85"/>
      <c r="T193" s="18"/>
      <c r="U193" s="103"/>
    </row>
    <row r="194" spans="1:21" x14ac:dyDescent="0.2">
      <c r="A194" s="84" t="s">
        <v>232</v>
      </c>
      <c r="B194" s="97"/>
      <c r="C194" s="98"/>
      <c r="D194" s="98"/>
      <c r="E194" s="99">
        <f>SUM(E187:E193)</f>
        <v>1.4027777777777775</v>
      </c>
      <c r="F194" s="100"/>
      <c r="G194" s="164" t="s">
        <v>519</v>
      </c>
      <c r="H194" s="7">
        <v>40780</v>
      </c>
      <c r="I194" s="74"/>
      <c r="J194" s="150"/>
      <c r="K194" s="150"/>
      <c r="L194" s="158">
        <v>0.2951388888888889</v>
      </c>
      <c r="M194" s="150"/>
      <c r="N194" s="159" t="s">
        <v>360</v>
      </c>
      <c r="O194" s="59">
        <v>40903</v>
      </c>
      <c r="P194" s="45"/>
      <c r="Q194" s="45"/>
      <c r="R194" s="45"/>
      <c r="S194" s="85"/>
      <c r="T194" s="18"/>
      <c r="U194" s="103"/>
    </row>
    <row r="195" spans="1:21" x14ac:dyDescent="0.2">
      <c r="A195" s="7">
        <v>40659</v>
      </c>
      <c r="B195" s="32" t="s">
        <v>17</v>
      </c>
      <c r="C195" s="32" t="s">
        <v>15</v>
      </c>
      <c r="D195" s="32" t="s">
        <v>23</v>
      </c>
      <c r="E195" s="116">
        <v>0.2951388888888889</v>
      </c>
      <c r="F195" s="14">
        <v>0</v>
      </c>
      <c r="G195" s="1" t="s">
        <v>498</v>
      </c>
      <c r="H195" s="7">
        <v>40781</v>
      </c>
      <c r="I195" s="74"/>
      <c r="J195" s="150"/>
      <c r="K195" s="150"/>
      <c r="L195" s="158">
        <v>0.2951388888888889</v>
      </c>
      <c r="M195" s="150"/>
      <c r="N195" s="159" t="s">
        <v>360</v>
      </c>
      <c r="O195" s="84" t="s">
        <v>232</v>
      </c>
      <c r="P195" s="97"/>
      <c r="Q195" s="98"/>
      <c r="R195" s="98"/>
      <c r="S195" s="99">
        <f>SUM(S188:S194)</f>
        <v>1.3055555555555556</v>
      </c>
      <c r="T195" s="100"/>
      <c r="U195" s="108"/>
    </row>
    <row r="196" spans="1:21" x14ac:dyDescent="0.2">
      <c r="A196" s="7">
        <v>40660</v>
      </c>
      <c r="B196" s="32" t="s">
        <v>17</v>
      </c>
      <c r="C196" s="32" t="s">
        <v>15</v>
      </c>
      <c r="D196" s="32" t="s">
        <v>23</v>
      </c>
      <c r="E196" s="116">
        <v>0.2951388888888889</v>
      </c>
      <c r="F196" s="14">
        <v>0</v>
      </c>
      <c r="G196" s="1" t="s">
        <v>497</v>
      </c>
      <c r="H196" s="7">
        <v>40782</v>
      </c>
      <c r="I196" s="74"/>
      <c r="J196" s="150"/>
      <c r="K196" s="150"/>
      <c r="L196" s="158">
        <v>0.33333333333333331</v>
      </c>
      <c r="M196" s="150"/>
      <c r="N196" s="159" t="s">
        <v>360</v>
      </c>
      <c r="O196" s="7">
        <v>40904</v>
      </c>
      <c r="P196" s="74"/>
      <c r="Q196" s="150"/>
      <c r="R196" s="150"/>
      <c r="S196" s="158">
        <v>0.2951388888888889</v>
      </c>
      <c r="T196" s="150"/>
      <c r="U196" s="64" t="s">
        <v>360</v>
      </c>
    </row>
    <row r="197" spans="1:21" x14ac:dyDescent="0.2">
      <c r="A197" s="7">
        <v>40661</v>
      </c>
      <c r="B197" s="32" t="s">
        <v>17</v>
      </c>
      <c r="C197" s="32" t="s">
        <v>15</v>
      </c>
      <c r="D197" s="32" t="s">
        <v>23</v>
      </c>
      <c r="E197" s="116">
        <v>0.2951388888888889</v>
      </c>
      <c r="F197" s="14">
        <v>0</v>
      </c>
      <c r="G197" s="1" t="s">
        <v>500</v>
      </c>
      <c r="H197" s="7">
        <v>40783</v>
      </c>
      <c r="I197" s="45"/>
      <c r="J197" s="45"/>
      <c r="K197" s="45"/>
      <c r="L197" s="85"/>
      <c r="M197" s="18"/>
      <c r="N197" s="103"/>
      <c r="O197" s="7">
        <v>40905</v>
      </c>
      <c r="P197" s="74"/>
      <c r="Q197" s="150"/>
      <c r="R197" s="150"/>
      <c r="S197" s="158">
        <v>0.2951388888888889</v>
      </c>
      <c r="T197" s="150"/>
      <c r="U197" s="159" t="s">
        <v>360</v>
      </c>
    </row>
    <row r="198" spans="1:21" x14ac:dyDescent="0.2">
      <c r="A198" s="7">
        <v>40662</v>
      </c>
      <c r="B198" s="32" t="s">
        <v>17</v>
      </c>
      <c r="C198" s="32" t="s">
        <v>15</v>
      </c>
      <c r="D198" s="32" t="s">
        <v>23</v>
      </c>
      <c r="E198" s="116">
        <v>0.2951388888888889</v>
      </c>
      <c r="F198" s="14">
        <v>0</v>
      </c>
      <c r="G198" s="1" t="s">
        <v>500</v>
      </c>
      <c r="H198" s="7">
        <v>40784</v>
      </c>
      <c r="I198" s="45"/>
      <c r="J198" s="45"/>
      <c r="K198" s="45"/>
      <c r="L198" s="85"/>
      <c r="M198" s="18"/>
      <c r="N198" s="103"/>
      <c r="O198" s="59">
        <v>40906</v>
      </c>
      <c r="P198" s="74"/>
      <c r="Q198" s="150"/>
      <c r="R198" s="150"/>
      <c r="S198" s="158">
        <v>0.2951388888888889</v>
      </c>
      <c r="T198" s="150"/>
      <c r="U198" s="159" t="s">
        <v>360</v>
      </c>
    </row>
    <row r="199" spans="1:21" x14ac:dyDescent="0.2">
      <c r="A199" s="7"/>
      <c r="B199" s="8"/>
      <c r="C199" s="8"/>
      <c r="D199" s="8"/>
      <c r="E199" s="85"/>
      <c r="F199" s="43"/>
      <c r="G199" s="1"/>
      <c r="H199" s="84" t="s">
        <v>232</v>
      </c>
      <c r="I199" s="97"/>
      <c r="J199" s="98"/>
      <c r="K199" s="98"/>
      <c r="L199" s="99">
        <f>SUM(L192:L198)</f>
        <v>1.5138888888888888</v>
      </c>
      <c r="M199" s="100"/>
      <c r="N199" s="108"/>
      <c r="O199" s="7">
        <v>40907</v>
      </c>
      <c r="P199" s="74"/>
      <c r="Q199" s="150"/>
      <c r="R199" s="150"/>
      <c r="S199" s="158">
        <v>0.2951388888888889</v>
      </c>
      <c r="T199" s="150"/>
      <c r="U199" s="159" t="s">
        <v>360</v>
      </c>
    </row>
    <row r="200" spans="1:21" x14ac:dyDescent="0.2">
      <c r="A200" s="7"/>
      <c r="B200" s="8"/>
      <c r="C200" s="8"/>
      <c r="D200" s="8"/>
      <c r="E200" s="85"/>
      <c r="F200" s="43"/>
      <c r="G200" s="1"/>
      <c r="H200" s="7">
        <v>40785</v>
      </c>
      <c r="I200" s="30" t="s">
        <v>34</v>
      </c>
      <c r="J200" s="30" t="s">
        <v>15</v>
      </c>
      <c r="K200" s="30" t="s">
        <v>14</v>
      </c>
      <c r="L200" s="116">
        <v>0.33333333333333331</v>
      </c>
      <c r="M200" s="14" t="s">
        <v>521</v>
      </c>
      <c r="N200" s="1" t="s">
        <v>442</v>
      </c>
      <c r="O200" s="7"/>
      <c r="P200" s="8"/>
      <c r="Q200" s="8"/>
      <c r="R200" s="8"/>
      <c r="S200" s="85"/>
      <c r="T200" s="43"/>
      <c r="U200" s="1"/>
    </row>
    <row r="201" spans="1:21" x14ac:dyDescent="0.2">
      <c r="A201" s="7"/>
      <c r="B201" s="8"/>
      <c r="C201" s="8"/>
      <c r="D201" s="8"/>
      <c r="E201" s="85"/>
      <c r="F201" s="43"/>
      <c r="G201" s="1"/>
      <c r="H201" s="7"/>
      <c r="I201" s="8"/>
      <c r="J201" s="8"/>
      <c r="K201" s="8"/>
      <c r="L201" s="85"/>
      <c r="M201" s="43"/>
      <c r="N201" s="1"/>
      <c r="O201" s="7"/>
      <c r="P201" s="8"/>
      <c r="Q201" s="8"/>
      <c r="R201" s="8"/>
      <c r="S201" s="85"/>
      <c r="T201" s="43"/>
      <c r="U201" s="1"/>
    </row>
    <row r="202" spans="1:21" x14ac:dyDescent="0.2">
      <c r="A202" s="7"/>
      <c r="B202" s="8"/>
      <c r="C202" s="8"/>
      <c r="D202" s="8"/>
      <c r="E202" s="85"/>
      <c r="F202" s="43"/>
      <c r="G202" s="1"/>
      <c r="H202" s="7"/>
      <c r="I202" s="8"/>
      <c r="J202" s="8"/>
      <c r="K202" s="8"/>
      <c r="L202" s="85"/>
      <c r="M202" s="43"/>
      <c r="N202" s="1"/>
      <c r="O202" s="7"/>
      <c r="P202" s="8"/>
      <c r="Q202" s="8"/>
      <c r="R202" s="8"/>
      <c r="S202" s="85"/>
      <c r="T202" s="43"/>
      <c r="U202" s="1"/>
    </row>
    <row r="203" spans="1:21" x14ac:dyDescent="0.2">
      <c r="A203" s="7"/>
      <c r="B203" s="8"/>
      <c r="C203" s="8"/>
      <c r="D203" s="8"/>
      <c r="E203" s="85"/>
      <c r="F203" s="43"/>
      <c r="G203" s="1"/>
      <c r="H203" s="7"/>
      <c r="I203" s="8"/>
      <c r="J203" s="8"/>
      <c r="K203" s="8"/>
      <c r="L203" s="85"/>
      <c r="M203" s="43"/>
      <c r="N203" s="1"/>
      <c r="O203" s="7"/>
      <c r="P203" s="8"/>
      <c r="Q203" s="8"/>
      <c r="R203" s="8"/>
      <c r="S203" s="85"/>
      <c r="T203" s="43"/>
      <c r="U203" s="1"/>
    </row>
    <row r="204" spans="1:21" x14ac:dyDescent="0.2">
      <c r="A204" s="7"/>
      <c r="B204" s="8"/>
      <c r="C204" s="8"/>
      <c r="D204" s="8"/>
      <c r="E204" s="85"/>
      <c r="F204" s="43"/>
      <c r="G204" s="1"/>
      <c r="H204" s="7"/>
      <c r="I204" s="8"/>
      <c r="J204" s="8"/>
      <c r="K204" s="8"/>
      <c r="L204" s="85"/>
      <c r="M204" s="43"/>
      <c r="N204" s="1"/>
      <c r="O204" s="7"/>
      <c r="P204" s="8"/>
      <c r="Q204" s="8"/>
      <c r="R204" s="8"/>
      <c r="S204" s="85"/>
      <c r="T204" s="43"/>
      <c r="U204" s="1"/>
    </row>
    <row r="205" spans="1:21" x14ac:dyDescent="0.2">
      <c r="A205" s="7"/>
      <c r="B205" s="8"/>
      <c r="C205" s="8"/>
      <c r="D205" s="8"/>
      <c r="E205" s="85"/>
      <c r="F205" s="43"/>
      <c r="G205" s="1"/>
      <c r="H205" s="7"/>
      <c r="I205" s="8"/>
      <c r="J205" s="8"/>
      <c r="K205" s="8"/>
      <c r="L205" s="85"/>
      <c r="M205" s="43"/>
      <c r="N205" s="1"/>
      <c r="O205" s="7"/>
      <c r="P205" s="8"/>
      <c r="Q205" s="8"/>
      <c r="R205" s="8"/>
      <c r="S205" s="85"/>
      <c r="T205" s="43"/>
      <c r="U205" s="1"/>
    </row>
    <row r="206" spans="1:21" x14ac:dyDescent="0.2">
      <c r="A206" s="7"/>
      <c r="B206" s="8"/>
      <c r="C206" s="8"/>
      <c r="D206" s="8"/>
      <c r="E206" s="85"/>
      <c r="F206" s="43"/>
      <c r="G206" s="1"/>
      <c r="H206" s="7"/>
      <c r="I206" s="8"/>
      <c r="J206" s="8"/>
      <c r="K206" s="8"/>
      <c r="L206" s="85"/>
      <c r="M206" s="43"/>
      <c r="N206" s="1"/>
      <c r="O206" s="7"/>
      <c r="P206" s="8"/>
      <c r="Q206" s="8"/>
      <c r="R206" s="8"/>
      <c r="S206" s="85"/>
      <c r="T206" s="43"/>
      <c r="U206" s="1"/>
    </row>
    <row r="207" spans="1:21" x14ac:dyDescent="0.2">
      <c r="A207" s="7"/>
      <c r="B207" s="8"/>
      <c r="C207" s="8"/>
      <c r="D207" s="8"/>
      <c r="E207" s="85"/>
      <c r="F207" s="43"/>
      <c r="G207" s="1"/>
      <c r="H207" s="7"/>
      <c r="I207" s="8"/>
      <c r="J207" s="8"/>
      <c r="K207" s="8"/>
      <c r="L207" s="85"/>
      <c r="M207" s="43"/>
      <c r="N207" s="1"/>
      <c r="O207" s="7"/>
      <c r="P207" s="8"/>
      <c r="Q207" s="8"/>
      <c r="R207" s="8"/>
      <c r="S207" s="85"/>
      <c r="T207" s="43"/>
      <c r="U207" s="1"/>
    </row>
    <row r="208" spans="1:21" x14ac:dyDescent="0.2">
      <c r="A208" s="7"/>
      <c r="B208" s="8"/>
      <c r="C208" s="8"/>
      <c r="D208" s="8"/>
      <c r="E208" s="85"/>
      <c r="F208" s="43"/>
      <c r="G208" s="1"/>
      <c r="H208" s="7"/>
      <c r="I208" s="8"/>
      <c r="J208" s="8"/>
      <c r="K208" s="8"/>
      <c r="L208" s="85"/>
      <c r="M208" s="43"/>
      <c r="N208" s="1"/>
      <c r="O208" s="7"/>
      <c r="P208" s="8"/>
      <c r="Q208" s="8"/>
      <c r="R208" s="8"/>
      <c r="S208" s="85"/>
      <c r="T208" s="43"/>
      <c r="U208" s="1"/>
    </row>
    <row r="209" spans="1:21" x14ac:dyDescent="0.2">
      <c r="A209" s="7"/>
      <c r="B209" s="8"/>
      <c r="C209" s="8"/>
      <c r="D209" s="8"/>
      <c r="E209" s="85"/>
      <c r="F209" s="43"/>
      <c r="G209" s="1"/>
      <c r="H209" s="7"/>
      <c r="I209" s="8"/>
      <c r="J209" s="8"/>
      <c r="K209" s="8"/>
      <c r="L209" s="85"/>
      <c r="M209" s="43"/>
      <c r="N209" s="1"/>
      <c r="O209" s="7"/>
      <c r="P209" s="8"/>
      <c r="Q209" s="8"/>
      <c r="R209" s="8"/>
      <c r="S209" s="85"/>
      <c r="T209" s="43"/>
      <c r="U209" s="1"/>
    </row>
    <row r="210" spans="1:21" x14ac:dyDescent="0.2">
      <c r="A210" s="7"/>
      <c r="B210" s="8"/>
      <c r="C210" s="8"/>
      <c r="D210" s="8"/>
      <c r="E210" s="85"/>
      <c r="F210" s="43"/>
      <c r="G210" s="1"/>
      <c r="H210" s="7"/>
      <c r="I210" s="8"/>
      <c r="J210" s="8"/>
      <c r="K210" s="8"/>
      <c r="L210" s="85"/>
      <c r="M210" s="43"/>
      <c r="N210" s="1"/>
      <c r="O210" s="7"/>
      <c r="P210" s="8"/>
      <c r="Q210" s="8"/>
      <c r="R210" s="8"/>
      <c r="S210" s="85"/>
      <c r="T210" s="43"/>
      <c r="U210" s="1"/>
    </row>
    <row r="211" spans="1:21" x14ac:dyDescent="0.2">
      <c r="A211" s="7"/>
      <c r="B211" s="8"/>
      <c r="C211" s="8"/>
      <c r="D211" s="8"/>
      <c r="E211" s="85"/>
      <c r="F211" s="43"/>
      <c r="G211" s="1"/>
      <c r="H211" s="7"/>
      <c r="I211" s="8"/>
      <c r="J211" s="8"/>
      <c r="K211" s="8"/>
      <c r="L211" s="85"/>
      <c r="M211" s="43"/>
      <c r="N211" s="1"/>
      <c r="O211" s="7"/>
      <c r="P211" s="8"/>
      <c r="Q211" s="8"/>
      <c r="R211" s="8"/>
      <c r="S211" s="85"/>
      <c r="T211" s="43"/>
      <c r="U211" s="1"/>
    </row>
    <row r="212" spans="1:21" x14ac:dyDescent="0.2">
      <c r="A212" s="7"/>
      <c r="B212" s="8"/>
      <c r="C212" s="8"/>
      <c r="D212" s="8"/>
      <c r="E212" s="85"/>
      <c r="F212" s="43"/>
      <c r="G212" s="1"/>
      <c r="H212" s="7"/>
      <c r="I212" s="8"/>
      <c r="J212" s="8"/>
      <c r="K212" s="8"/>
      <c r="L212" s="85"/>
      <c r="M212" s="43"/>
      <c r="N212" s="1"/>
      <c r="O212" s="7"/>
      <c r="P212" s="8"/>
      <c r="Q212" s="8"/>
      <c r="R212" s="8"/>
      <c r="S212" s="85"/>
      <c r="T212" s="43"/>
      <c r="U212" s="1"/>
    </row>
    <row r="213" spans="1:21" x14ac:dyDescent="0.2">
      <c r="A213" s="7"/>
      <c r="B213" s="8"/>
      <c r="C213" s="8"/>
      <c r="D213" s="8"/>
      <c r="E213" s="85"/>
      <c r="F213" s="43"/>
      <c r="G213" s="1"/>
      <c r="H213" s="7"/>
      <c r="I213" s="8"/>
      <c r="J213" s="8"/>
      <c r="K213" s="8"/>
      <c r="L213" s="85"/>
      <c r="M213" s="43"/>
      <c r="N213" s="1"/>
      <c r="O213" s="7"/>
      <c r="P213" s="8"/>
      <c r="Q213" s="8"/>
      <c r="R213" s="8"/>
      <c r="S213" s="85"/>
      <c r="T213" s="43"/>
      <c r="U213" s="1"/>
    </row>
    <row r="214" spans="1:21" x14ac:dyDescent="0.2">
      <c r="A214" s="7"/>
      <c r="B214" s="8"/>
      <c r="C214" s="8"/>
      <c r="D214" s="8"/>
      <c r="E214" s="85"/>
      <c r="F214" s="43"/>
      <c r="G214" s="1"/>
      <c r="H214" s="7"/>
      <c r="I214" s="8"/>
      <c r="J214" s="8"/>
      <c r="K214" s="8"/>
      <c r="L214" s="85"/>
      <c r="M214" s="43"/>
      <c r="N214" s="1"/>
      <c r="O214" s="7"/>
      <c r="P214" s="8"/>
      <c r="Q214" s="8"/>
      <c r="R214" s="8"/>
      <c r="S214" s="85"/>
      <c r="T214" s="43"/>
      <c r="U214" s="1"/>
    </row>
    <row r="215" spans="1:21" x14ac:dyDescent="0.2">
      <c r="A215" s="7"/>
      <c r="B215" s="8"/>
      <c r="C215" s="8"/>
      <c r="D215" s="8"/>
      <c r="E215" s="85"/>
      <c r="F215" s="43"/>
      <c r="G215" s="1"/>
      <c r="H215" s="7"/>
      <c r="I215" s="8"/>
      <c r="J215" s="8"/>
      <c r="K215" s="8"/>
      <c r="L215" s="85"/>
      <c r="M215" s="43"/>
      <c r="N215" s="1"/>
      <c r="O215" s="7"/>
      <c r="P215" s="8"/>
      <c r="Q215" s="8"/>
      <c r="R215" s="8"/>
      <c r="S215" s="85"/>
      <c r="T215" s="43"/>
      <c r="U215" s="1"/>
    </row>
    <row r="216" spans="1:21" x14ac:dyDescent="0.2">
      <c r="A216" s="7"/>
      <c r="B216" s="8"/>
      <c r="C216" s="8"/>
      <c r="D216" s="8"/>
      <c r="E216" s="85"/>
      <c r="F216" s="43"/>
      <c r="G216" s="1"/>
      <c r="H216" s="7"/>
      <c r="I216" s="8"/>
      <c r="J216" s="8"/>
      <c r="K216" s="8"/>
      <c r="L216" s="85"/>
      <c r="M216" s="43"/>
      <c r="N216" s="1"/>
      <c r="O216" s="7"/>
      <c r="P216" s="8"/>
      <c r="Q216" s="8"/>
      <c r="R216" s="8"/>
      <c r="S216" s="85"/>
      <c r="T216" s="43"/>
      <c r="U216" s="1"/>
    </row>
  </sheetData>
  <phoneticPr fontId="1" type="noConversion"/>
  <hyperlinks>
    <hyperlink ref="D1" r:id="rId1" xr:uid="{00000000-0004-0000-0400-000000000000}"/>
  </hyperlinks>
  <pageMargins left="0.78740157499999996" right="0.78740157499999996" top="0.984251969" bottom="0.984251969" header="0.4921259845" footer="0.4921259845"/>
  <pageSetup paperSize="9" orientation="portrait" horizontalDpi="4294967293" verticalDpi="4294967293" r:id="rId2"/>
  <headerFooter alignWithMargins="0"/>
  <cellWatches>
    <cellWatch r="G96"/>
  </cellWatches>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dimension ref="A1:U216"/>
  <sheetViews>
    <sheetView topLeftCell="A160" workbookViewId="0">
      <selection activeCell="O196" sqref="O196"/>
    </sheetView>
  </sheetViews>
  <sheetFormatPr baseColWidth="10" defaultRowHeight="12.75" x14ac:dyDescent="0.2"/>
  <cols>
    <col min="1" max="1" width="17.7109375" customWidth="1"/>
    <col min="2" max="2" width="10" customWidth="1"/>
    <col min="3" max="3" width="6.5703125" customWidth="1"/>
    <col min="4" max="4" width="8.42578125" customWidth="1"/>
    <col min="5" max="5" width="9.140625" customWidth="1"/>
    <col min="6" max="6" width="11.28515625" customWidth="1"/>
    <col min="7" max="7" width="22.7109375" customWidth="1"/>
    <col min="8" max="8" width="17.7109375" customWidth="1"/>
    <col min="9" max="9" width="10" customWidth="1"/>
    <col min="10" max="10" width="6.5703125" customWidth="1"/>
    <col min="11" max="11" width="8.42578125" customWidth="1"/>
    <col min="12" max="12" width="9.140625" customWidth="1"/>
    <col min="13" max="13" width="11.28515625" customWidth="1"/>
    <col min="14" max="14" width="22.7109375" customWidth="1"/>
    <col min="15" max="15" width="17.7109375" customWidth="1"/>
    <col min="16" max="16" width="10" customWidth="1"/>
    <col min="17" max="17" width="6.5703125" customWidth="1"/>
    <col min="18" max="18" width="8.42578125" customWidth="1"/>
    <col min="19" max="19" width="9.140625" customWidth="1"/>
    <col min="20" max="20" width="11.28515625" customWidth="1"/>
    <col min="21" max="21" width="22.7109375" customWidth="1"/>
  </cols>
  <sheetData>
    <row r="1" spans="1:21" ht="13.5" thickBot="1" x14ac:dyDescent="0.25">
      <c r="A1" s="17" t="s">
        <v>46</v>
      </c>
      <c r="B1" s="15" t="s">
        <v>47</v>
      </c>
      <c r="C1" s="15"/>
      <c r="D1" s="171" t="s">
        <v>108</v>
      </c>
      <c r="E1" s="41"/>
      <c r="F1" s="53" t="s">
        <v>113</v>
      </c>
      <c r="G1" s="16" t="s">
        <v>70</v>
      </c>
      <c r="H1" s="17" t="s">
        <v>46</v>
      </c>
      <c r="I1" s="15" t="s">
        <v>47</v>
      </c>
      <c r="J1" s="15"/>
      <c r="K1" s="15"/>
      <c r="L1" s="15"/>
      <c r="M1" s="53" t="s">
        <v>117</v>
      </c>
      <c r="N1" s="16" t="s">
        <v>70</v>
      </c>
      <c r="O1" s="17" t="s">
        <v>46</v>
      </c>
      <c r="P1" s="15" t="s">
        <v>47</v>
      </c>
      <c r="Q1" s="15"/>
      <c r="R1" s="15"/>
      <c r="S1" s="15"/>
      <c r="T1" s="53" t="s">
        <v>121</v>
      </c>
      <c r="U1" s="16" t="s">
        <v>70</v>
      </c>
    </row>
    <row r="2" spans="1:21" x14ac:dyDescent="0.2">
      <c r="A2" s="3" t="s">
        <v>18</v>
      </c>
      <c r="B2" s="4" t="s">
        <v>19</v>
      </c>
      <c r="C2" s="4" t="s">
        <v>21</v>
      </c>
      <c r="D2" s="4" t="s">
        <v>20</v>
      </c>
      <c r="E2" s="5" t="s">
        <v>43</v>
      </c>
      <c r="F2" s="5" t="s">
        <v>22</v>
      </c>
      <c r="G2" s="6" t="s">
        <v>30</v>
      </c>
      <c r="H2" s="3" t="s">
        <v>18</v>
      </c>
      <c r="I2" s="4" t="s">
        <v>19</v>
      </c>
      <c r="J2" s="4" t="s">
        <v>21</v>
      </c>
      <c r="K2" s="4" t="s">
        <v>20</v>
      </c>
      <c r="L2" s="5" t="s">
        <v>43</v>
      </c>
      <c r="M2" s="5" t="s">
        <v>22</v>
      </c>
      <c r="N2" s="6" t="s">
        <v>30</v>
      </c>
      <c r="O2" s="3" t="s">
        <v>18</v>
      </c>
      <c r="P2" s="4" t="s">
        <v>19</v>
      </c>
      <c r="Q2" s="4" t="s">
        <v>21</v>
      </c>
      <c r="R2" s="4" t="s">
        <v>20</v>
      </c>
      <c r="S2" s="5" t="s">
        <v>43</v>
      </c>
      <c r="T2" s="5" t="s">
        <v>22</v>
      </c>
      <c r="U2" s="6" t="s">
        <v>30</v>
      </c>
    </row>
    <row r="3" spans="1:21" x14ac:dyDescent="0.2">
      <c r="A3" s="7">
        <v>40908</v>
      </c>
      <c r="B3" s="75"/>
      <c r="C3" s="75"/>
      <c r="D3" s="75"/>
      <c r="E3" s="138">
        <v>0</v>
      </c>
      <c r="F3" s="76"/>
      <c r="G3" s="68" t="s">
        <v>50</v>
      </c>
      <c r="H3" s="7">
        <v>41029</v>
      </c>
      <c r="I3" s="97"/>
      <c r="J3" s="98"/>
      <c r="K3" s="98"/>
      <c r="L3" s="99"/>
      <c r="M3" s="100"/>
      <c r="N3" s="108"/>
      <c r="O3" s="7">
        <v>41152</v>
      </c>
      <c r="P3" s="33" t="s">
        <v>604</v>
      </c>
      <c r="Q3" s="33" t="s">
        <v>15</v>
      </c>
      <c r="R3" s="33" t="s">
        <v>563</v>
      </c>
      <c r="S3" s="116">
        <v>0.35902777777777778</v>
      </c>
      <c r="T3" s="42" t="s">
        <v>605</v>
      </c>
      <c r="U3" s="1"/>
    </row>
    <row r="4" spans="1:21" x14ac:dyDescent="0.2">
      <c r="A4" s="7">
        <v>40909</v>
      </c>
      <c r="B4" s="45"/>
      <c r="C4" s="45"/>
      <c r="D4" s="45"/>
      <c r="E4" s="85"/>
      <c r="F4" s="18"/>
      <c r="G4" s="103"/>
      <c r="H4" s="7">
        <v>41030</v>
      </c>
      <c r="I4" s="74"/>
      <c r="J4" s="150"/>
      <c r="K4" s="150"/>
      <c r="L4" s="158"/>
      <c r="M4" s="150"/>
      <c r="N4" s="159" t="s">
        <v>360</v>
      </c>
      <c r="O4" s="59">
        <v>41153</v>
      </c>
      <c r="P4" s="45"/>
      <c r="Q4" s="45"/>
      <c r="R4" s="45"/>
      <c r="S4" s="85"/>
      <c r="T4" s="18"/>
      <c r="U4" s="103"/>
    </row>
    <row r="5" spans="1:21" x14ac:dyDescent="0.2">
      <c r="A5" s="7">
        <v>40910</v>
      </c>
      <c r="B5" s="97"/>
      <c r="C5" s="98"/>
      <c r="D5" s="98"/>
      <c r="E5" s="99"/>
      <c r="F5" s="100"/>
      <c r="G5" s="108"/>
      <c r="H5" s="7">
        <v>41031</v>
      </c>
      <c r="I5" s="74"/>
      <c r="J5" s="150"/>
      <c r="K5" s="150"/>
      <c r="L5" s="158"/>
      <c r="M5" s="150"/>
      <c r="N5" s="159" t="s">
        <v>360</v>
      </c>
      <c r="O5" s="59">
        <v>41154</v>
      </c>
      <c r="P5" s="45"/>
      <c r="Q5" s="45"/>
      <c r="R5" s="45"/>
      <c r="S5" s="85"/>
      <c r="T5" s="18"/>
      <c r="U5" s="103"/>
    </row>
    <row r="6" spans="1:21" x14ac:dyDescent="0.2">
      <c r="A6" s="7">
        <v>40911</v>
      </c>
      <c r="B6" s="33" t="s">
        <v>29</v>
      </c>
      <c r="C6" s="33" t="s">
        <v>15</v>
      </c>
      <c r="D6" s="33" t="s">
        <v>24</v>
      </c>
      <c r="E6" s="116">
        <v>0.38194444444444442</v>
      </c>
      <c r="F6" s="14">
        <v>0</v>
      </c>
      <c r="G6" s="1" t="s">
        <v>560</v>
      </c>
      <c r="H6" s="7">
        <v>41032</v>
      </c>
      <c r="I6" s="74"/>
      <c r="J6" s="150"/>
      <c r="K6" s="150"/>
      <c r="L6" s="158"/>
      <c r="M6" s="150"/>
      <c r="N6" s="159" t="s">
        <v>360</v>
      </c>
      <c r="O6" s="59">
        <v>41155</v>
      </c>
      <c r="P6" s="97"/>
      <c r="Q6" s="98"/>
      <c r="R6" s="98"/>
      <c r="S6" s="99">
        <f>SUM(L193,L194,L195,S3,S4)</f>
        <v>1.4527777777777777</v>
      </c>
      <c r="T6" s="100"/>
      <c r="U6" s="108"/>
    </row>
    <row r="7" spans="1:21" x14ac:dyDescent="0.2">
      <c r="A7" s="7">
        <v>40912</v>
      </c>
      <c r="B7" s="33" t="s">
        <v>29</v>
      </c>
      <c r="C7" s="33" t="s">
        <v>15</v>
      </c>
      <c r="D7" s="33" t="s">
        <v>0</v>
      </c>
      <c r="E7" s="116">
        <v>0.34027777777777773</v>
      </c>
      <c r="F7" s="14">
        <v>0</v>
      </c>
      <c r="G7" s="1" t="s">
        <v>560</v>
      </c>
      <c r="H7" s="7">
        <v>41033</v>
      </c>
      <c r="I7" s="75"/>
      <c r="J7" s="75"/>
      <c r="K7" s="75"/>
      <c r="L7" s="138"/>
      <c r="M7" s="76"/>
      <c r="N7" s="68" t="s">
        <v>50</v>
      </c>
      <c r="O7" s="7">
        <v>41156</v>
      </c>
      <c r="P7" s="32" t="s">
        <v>17</v>
      </c>
      <c r="Q7" s="32" t="s">
        <v>15</v>
      </c>
      <c r="R7" s="32" t="s">
        <v>564</v>
      </c>
      <c r="S7" s="116">
        <v>0.28125</v>
      </c>
      <c r="T7" s="14">
        <v>0</v>
      </c>
      <c r="U7" s="1" t="s">
        <v>606</v>
      </c>
    </row>
    <row r="8" spans="1:21" x14ac:dyDescent="0.2">
      <c r="A8" s="7">
        <v>40913</v>
      </c>
      <c r="B8" s="33" t="s">
        <v>29</v>
      </c>
      <c r="C8" s="33" t="s">
        <v>15</v>
      </c>
      <c r="D8" s="33" t="s">
        <v>0</v>
      </c>
      <c r="E8" s="116">
        <v>0.34027777777777773</v>
      </c>
      <c r="F8" s="14">
        <v>0</v>
      </c>
      <c r="G8" s="1" t="s">
        <v>560</v>
      </c>
      <c r="H8" s="7">
        <v>41034</v>
      </c>
      <c r="I8" s="74"/>
      <c r="J8" s="150"/>
      <c r="K8" s="150"/>
      <c r="L8" s="158">
        <v>1.4583333333333333</v>
      </c>
      <c r="M8" s="150"/>
      <c r="N8" s="159" t="s">
        <v>565</v>
      </c>
      <c r="O8" s="7">
        <v>41157</v>
      </c>
      <c r="P8" s="32" t="s">
        <v>17</v>
      </c>
      <c r="Q8" s="32" t="s">
        <v>15</v>
      </c>
      <c r="R8" s="32" t="s">
        <v>564</v>
      </c>
      <c r="S8" s="116">
        <v>0.28125</v>
      </c>
      <c r="T8" s="14">
        <v>0</v>
      </c>
      <c r="U8" s="1"/>
    </row>
    <row r="9" spans="1:21" x14ac:dyDescent="0.2">
      <c r="A9" s="7">
        <v>40914</v>
      </c>
      <c r="B9" s="33" t="s">
        <v>29</v>
      </c>
      <c r="C9" s="33" t="s">
        <v>15</v>
      </c>
      <c r="D9" s="33" t="s">
        <v>0</v>
      </c>
      <c r="E9" s="116">
        <v>0.34027777777777773</v>
      </c>
      <c r="F9" s="14">
        <v>0</v>
      </c>
      <c r="G9" s="1" t="s">
        <v>560</v>
      </c>
      <c r="H9" s="7">
        <v>41035</v>
      </c>
      <c r="I9" s="45"/>
      <c r="J9" s="45"/>
      <c r="K9" s="45"/>
      <c r="L9" s="85"/>
      <c r="M9" s="18"/>
      <c r="N9" s="103"/>
      <c r="O9" s="59">
        <v>41158</v>
      </c>
      <c r="P9" s="32" t="s">
        <v>17</v>
      </c>
      <c r="Q9" s="32" t="s">
        <v>15</v>
      </c>
      <c r="R9" s="32" t="s">
        <v>564</v>
      </c>
      <c r="S9" s="116">
        <v>0.28125</v>
      </c>
      <c r="T9" s="14">
        <v>0</v>
      </c>
      <c r="U9" s="1"/>
    </row>
    <row r="10" spans="1:21" x14ac:dyDescent="0.2">
      <c r="A10" s="7">
        <v>40915</v>
      </c>
      <c r="B10" s="45"/>
      <c r="C10" s="45"/>
      <c r="D10" s="45"/>
      <c r="E10" s="85"/>
      <c r="F10" s="18"/>
      <c r="G10" s="103"/>
      <c r="H10" s="7">
        <v>41036</v>
      </c>
      <c r="I10" s="97"/>
      <c r="J10" s="98"/>
      <c r="K10" s="98"/>
      <c r="L10" s="99">
        <f>SUM(L3:L9)</f>
        <v>1.4583333333333333</v>
      </c>
      <c r="M10" s="100"/>
      <c r="N10" s="108"/>
      <c r="O10" s="7">
        <v>41159</v>
      </c>
      <c r="P10" s="20"/>
      <c r="Q10" s="20"/>
      <c r="R10" s="20"/>
      <c r="S10" s="139">
        <v>0.28125</v>
      </c>
      <c r="T10" s="21"/>
      <c r="U10" s="19" t="s">
        <v>35</v>
      </c>
    </row>
    <row r="11" spans="1:21" x14ac:dyDescent="0.2">
      <c r="A11" s="7">
        <v>40916</v>
      </c>
      <c r="B11" s="45"/>
      <c r="C11" s="45"/>
      <c r="D11" s="45"/>
      <c r="E11" s="85"/>
      <c r="F11" s="18"/>
      <c r="G11" s="103"/>
      <c r="H11" s="7">
        <v>41037</v>
      </c>
      <c r="I11" s="33" t="s">
        <v>562</v>
      </c>
      <c r="J11" s="33" t="s">
        <v>15</v>
      </c>
      <c r="K11" s="33" t="s">
        <v>563</v>
      </c>
      <c r="L11" s="116">
        <v>0.36458333333333331</v>
      </c>
      <c r="M11" s="14">
        <v>0</v>
      </c>
      <c r="N11" s="1" t="s">
        <v>584</v>
      </c>
      <c r="O11" s="59">
        <v>41160</v>
      </c>
      <c r="P11" s="20"/>
      <c r="Q11" s="20"/>
      <c r="R11" s="20"/>
      <c r="S11" s="139">
        <v>0.33333333333333331</v>
      </c>
      <c r="T11" s="21"/>
      <c r="U11" s="19" t="s">
        <v>35</v>
      </c>
    </row>
    <row r="12" spans="1:21" x14ac:dyDescent="0.2">
      <c r="A12" s="59">
        <v>40917</v>
      </c>
      <c r="B12" s="97"/>
      <c r="C12" s="98"/>
      <c r="D12" s="98"/>
      <c r="E12" s="99">
        <f>SUM(E5:E11)</f>
        <v>1.4027777777777775</v>
      </c>
      <c r="F12" s="100"/>
      <c r="G12" s="108"/>
      <c r="H12" s="7">
        <v>41038</v>
      </c>
      <c r="I12" s="33" t="s">
        <v>562</v>
      </c>
      <c r="J12" s="33" t="s">
        <v>15</v>
      </c>
      <c r="K12" s="33" t="s">
        <v>563</v>
      </c>
      <c r="L12" s="116">
        <v>0.36458333333333331</v>
      </c>
      <c r="M12" s="14">
        <v>0</v>
      </c>
      <c r="N12" s="1" t="s">
        <v>585</v>
      </c>
      <c r="O12" s="59">
        <v>41161</v>
      </c>
      <c r="P12" s="45"/>
      <c r="Q12" s="45"/>
      <c r="R12" s="45"/>
      <c r="S12" s="85"/>
      <c r="T12" s="18"/>
      <c r="U12" s="103"/>
    </row>
    <row r="13" spans="1:21" x14ac:dyDescent="0.2">
      <c r="A13" s="7">
        <v>40918</v>
      </c>
      <c r="B13" s="32" t="s">
        <v>17</v>
      </c>
      <c r="C13" s="32" t="s">
        <v>15</v>
      </c>
      <c r="D13" s="32" t="s">
        <v>23</v>
      </c>
      <c r="E13" s="116">
        <v>0.2951388888888889</v>
      </c>
      <c r="F13" s="14">
        <v>0</v>
      </c>
      <c r="G13" s="1" t="s">
        <v>560</v>
      </c>
      <c r="H13" s="7">
        <v>41039</v>
      </c>
      <c r="I13" s="33" t="s">
        <v>562</v>
      </c>
      <c r="J13" s="33" t="s">
        <v>15</v>
      </c>
      <c r="K13" s="33" t="s">
        <v>563</v>
      </c>
      <c r="L13" s="116">
        <v>0.36458333333333331</v>
      </c>
      <c r="M13" s="14">
        <v>0</v>
      </c>
      <c r="N13" s="1" t="s">
        <v>560</v>
      </c>
      <c r="O13" s="59">
        <v>41162</v>
      </c>
      <c r="P13" s="97"/>
      <c r="Q13" s="98"/>
      <c r="R13" s="98"/>
      <c r="S13" s="99">
        <f>SUM(S7:S12)</f>
        <v>1.4583333333333333</v>
      </c>
      <c r="T13" s="100"/>
      <c r="U13" s="108"/>
    </row>
    <row r="14" spans="1:21" x14ac:dyDescent="0.2">
      <c r="A14" s="7">
        <v>40919</v>
      </c>
      <c r="B14" s="32" t="s">
        <v>17</v>
      </c>
      <c r="C14" s="32" t="s">
        <v>15</v>
      </c>
      <c r="D14" s="32" t="s">
        <v>23</v>
      </c>
      <c r="E14" s="116">
        <v>0.2951388888888889</v>
      </c>
      <c r="F14" s="14">
        <v>0</v>
      </c>
      <c r="G14" s="1" t="s">
        <v>560</v>
      </c>
      <c r="H14" s="7">
        <v>41040</v>
      </c>
      <c r="I14" s="33" t="s">
        <v>562</v>
      </c>
      <c r="J14" s="33" t="s">
        <v>15</v>
      </c>
      <c r="K14" s="33" t="s">
        <v>563</v>
      </c>
      <c r="L14" s="116">
        <v>0.36458333333333331</v>
      </c>
      <c r="M14" s="14">
        <v>0</v>
      </c>
      <c r="N14" s="1" t="s">
        <v>560</v>
      </c>
      <c r="O14" s="7">
        <v>41163</v>
      </c>
      <c r="P14" s="33" t="s">
        <v>562</v>
      </c>
      <c r="Q14" s="33" t="s">
        <v>15</v>
      </c>
      <c r="R14" s="33" t="s">
        <v>563</v>
      </c>
      <c r="S14" s="116">
        <v>0.36458333333333331</v>
      </c>
      <c r="T14" s="14">
        <v>0</v>
      </c>
      <c r="U14" s="1" t="s">
        <v>607</v>
      </c>
    </row>
    <row r="15" spans="1:21" x14ac:dyDescent="0.2">
      <c r="A15" s="7">
        <v>40920</v>
      </c>
      <c r="B15" s="32" t="s">
        <v>17</v>
      </c>
      <c r="C15" s="32" t="s">
        <v>15</v>
      </c>
      <c r="D15" s="32" t="s">
        <v>23</v>
      </c>
      <c r="E15" s="116">
        <v>0.2951388888888889</v>
      </c>
      <c r="F15" s="14">
        <v>0</v>
      </c>
      <c r="G15" s="1" t="s">
        <v>560</v>
      </c>
      <c r="H15" s="7">
        <v>41041</v>
      </c>
      <c r="I15" s="45"/>
      <c r="J15" s="45"/>
      <c r="K15" s="45"/>
      <c r="L15" s="85"/>
      <c r="M15" s="18"/>
      <c r="N15" s="103"/>
      <c r="O15" s="59">
        <v>41164</v>
      </c>
      <c r="P15" s="33" t="s">
        <v>562</v>
      </c>
      <c r="Q15" s="33" t="s">
        <v>15</v>
      </c>
      <c r="R15" s="33" t="s">
        <v>563</v>
      </c>
      <c r="S15" s="116">
        <v>0.36458333333333331</v>
      </c>
      <c r="T15" s="14">
        <v>0</v>
      </c>
      <c r="U15" s="1"/>
    </row>
    <row r="16" spans="1:21" x14ac:dyDescent="0.2">
      <c r="A16" s="7">
        <v>40921</v>
      </c>
      <c r="B16" s="32" t="s">
        <v>17</v>
      </c>
      <c r="C16" s="32" t="s">
        <v>15</v>
      </c>
      <c r="D16" s="32" t="s">
        <v>23</v>
      </c>
      <c r="E16" s="116">
        <v>0.2951388888888889</v>
      </c>
      <c r="F16" s="14">
        <v>0</v>
      </c>
      <c r="G16" s="1" t="s">
        <v>560</v>
      </c>
      <c r="H16" s="7">
        <v>41042</v>
      </c>
      <c r="I16" s="45"/>
      <c r="J16" s="45"/>
      <c r="K16" s="45"/>
      <c r="L16" s="85"/>
      <c r="M16" s="18"/>
      <c r="N16" s="103"/>
      <c r="O16" s="59">
        <v>41165</v>
      </c>
      <c r="P16" s="33" t="s">
        <v>562</v>
      </c>
      <c r="Q16" s="33" t="s">
        <v>15</v>
      </c>
      <c r="R16" s="33" t="s">
        <v>563</v>
      </c>
      <c r="S16" s="116">
        <v>0.36458333333333331</v>
      </c>
      <c r="T16" s="14">
        <v>0</v>
      </c>
      <c r="U16" s="1"/>
    </row>
    <row r="17" spans="1:21" x14ac:dyDescent="0.2">
      <c r="A17" s="7">
        <v>40922</v>
      </c>
      <c r="B17" s="32" t="s">
        <v>17</v>
      </c>
      <c r="C17" s="32" t="s">
        <v>15</v>
      </c>
      <c r="D17" s="32" t="s">
        <v>39</v>
      </c>
      <c r="E17" s="116">
        <v>0.33333333333333331</v>
      </c>
      <c r="F17" s="14">
        <v>0</v>
      </c>
      <c r="G17" s="1" t="s">
        <v>560</v>
      </c>
      <c r="H17" s="7">
        <v>41043</v>
      </c>
      <c r="I17" s="97"/>
      <c r="J17" s="98"/>
      <c r="K17" s="98"/>
      <c r="L17" s="99">
        <f>SUM(L11:L16)</f>
        <v>1.4583333333333333</v>
      </c>
      <c r="M17" s="100"/>
      <c r="N17" s="108"/>
      <c r="O17" s="7">
        <v>41166</v>
      </c>
      <c r="P17" s="33" t="s">
        <v>562</v>
      </c>
      <c r="Q17" s="33" t="s">
        <v>15</v>
      </c>
      <c r="R17" s="33" t="s">
        <v>563</v>
      </c>
      <c r="S17" s="116">
        <v>0.3611111111111111</v>
      </c>
      <c r="T17" s="42" t="s">
        <v>608</v>
      </c>
      <c r="U17" s="1"/>
    </row>
    <row r="18" spans="1:21" x14ac:dyDescent="0.2">
      <c r="A18" s="7">
        <v>40923</v>
      </c>
      <c r="B18" s="45"/>
      <c r="C18" s="45"/>
      <c r="D18" s="45"/>
      <c r="E18" s="85"/>
      <c r="F18" s="18"/>
      <c r="G18" s="103"/>
      <c r="H18" s="7">
        <v>41044</v>
      </c>
      <c r="I18" s="75"/>
      <c r="J18" s="75"/>
      <c r="K18" s="75"/>
      <c r="L18" s="138">
        <v>0</v>
      </c>
      <c r="M18" s="76"/>
      <c r="N18" s="68" t="s">
        <v>50</v>
      </c>
      <c r="O18" s="59">
        <v>41167</v>
      </c>
      <c r="P18" s="45"/>
      <c r="Q18" s="45"/>
      <c r="R18" s="45"/>
      <c r="S18" s="85"/>
      <c r="T18" s="18"/>
      <c r="U18" s="103"/>
    </row>
    <row r="19" spans="1:21" x14ac:dyDescent="0.2">
      <c r="A19" s="59">
        <v>40924</v>
      </c>
      <c r="B19" s="97"/>
      <c r="C19" s="98"/>
      <c r="D19" s="98"/>
      <c r="E19" s="99">
        <f>SUM(E13:E18)</f>
        <v>1.5138888888888888</v>
      </c>
      <c r="F19" s="100"/>
      <c r="G19" s="108"/>
      <c r="H19" s="7">
        <v>41045</v>
      </c>
      <c r="I19" s="32" t="s">
        <v>17</v>
      </c>
      <c r="J19" s="32" t="s">
        <v>15</v>
      </c>
      <c r="K19" s="32" t="s">
        <v>564</v>
      </c>
      <c r="L19" s="116">
        <v>0.28125</v>
      </c>
      <c r="M19" s="14">
        <v>0</v>
      </c>
      <c r="N19" s="1" t="s">
        <v>560</v>
      </c>
      <c r="O19" s="59">
        <v>41168</v>
      </c>
      <c r="P19" s="45"/>
      <c r="Q19" s="45"/>
      <c r="R19" s="45"/>
      <c r="S19" s="85"/>
      <c r="T19" s="18"/>
      <c r="U19" s="103"/>
    </row>
    <row r="20" spans="1:21" x14ac:dyDescent="0.2">
      <c r="A20" s="7">
        <v>40925</v>
      </c>
      <c r="B20" s="33" t="s">
        <v>29</v>
      </c>
      <c r="C20" s="33" t="s">
        <v>15</v>
      </c>
      <c r="D20" s="33" t="s">
        <v>24</v>
      </c>
      <c r="E20" s="116">
        <v>0.38194444444444442</v>
      </c>
      <c r="F20" s="14">
        <v>0</v>
      </c>
      <c r="G20" s="1" t="s">
        <v>560</v>
      </c>
      <c r="H20" s="7">
        <v>41046</v>
      </c>
      <c r="I20" s="32" t="s">
        <v>17</v>
      </c>
      <c r="J20" s="32" t="s">
        <v>15</v>
      </c>
      <c r="K20" s="32" t="s">
        <v>564</v>
      </c>
      <c r="L20" s="116">
        <v>0.28125</v>
      </c>
      <c r="M20" s="14">
        <v>0</v>
      </c>
      <c r="N20" s="1" t="s">
        <v>560</v>
      </c>
      <c r="O20" s="59">
        <v>41169</v>
      </c>
      <c r="P20" s="97"/>
      <c r="Q20" s="98"/>
      <c r="R20" s="98"/>
      <c r="S20" s="99">
        <f>SUM(S14:S19)</f>
        <v>1.4548611111111112</v>
      </c>
      <c r="T20" s="100"/>
      <c r="U20" s="108"/>
    </row>
    <row r="21" spans="1:21" x14ac:dyDescent="0.2">
      <c r="A21" s="7">
        <v>40926</v>
      </c>
      <c r="B21" s="33" t="s">
        <v>29</v>
      </c>
      <c r="C21" s="33" t="s">
        <v>15</v>
      </c>
      <c r="D21" s="33" t="s">
        <v>0</v>
      </c>
      <c r="E21" s="116">
        <v>0.34027777777777773</v>
      </c>
      <c r="F21" s="14">
        <v>0</v>
      </c>
      <c r="G21" s="1" t="s">
        <v>560</v>
      </c>
      <c r="H21" s="7">
        <v>41047</v>
      </c>
      <c r="I21" s="32" t="s">
        <v>17</v>
      </c>
      <c r="J21" s="32" t="s">
        <v>15</v>
      </c>
      <c r="K21" s="32" t="s">
        <v>564</v>
      </c>
      <c r="L21" s="116">
        <v>0.28125</v>
      </c>
      <c r="M21" s="14">
        <v>0</v>
      </c>
      <c r="N21" s="1" t="s">
        <v>560</v>
      </c>
      <c r="O21" s="7">
        <v>41170</v>
      </c>
      <c r="P21" s="32" t="s">
        <v>17</v>
      </c>
      <c r="Q21" s="32" t="s">
        <v>15</v>
      </c>
      <c r="R21" s="32" t="s">
        <v>564</v>
      </c>
      <c r="S21" s="116">
        <v>0.28125</v>
      </c>
      <c r="T21" s="14">
        <v>0</v>
      </c>
      <c r="U21" s="1" t="s">
        <v>585</v>
      </c>
    </row>
    <row r="22" spans="1:21" x14ac:dyDescent="0.2">
      <c r="A22" s="7">
        <v>40927</v>
      </c>
      <c r="B22" s="33" t="s">
        <v>29</v>
      </c>
      <c r="C22" s="33" t="s">
        <v>15</v>
      </c>
      <c r="D22" s="33" t="s">
        <v>0</v>
      </c>
      <c r="E22" s="116">
        <v>0.34027777777777773</v>
      </c>
      <c r="F22" s="14">
        <v>0</v>
      </c>
      <c r="G22" s="1" t="s">
        <v>560</v>
      </c>
      <c r="H22" s="7">
        <v>41048</v>
      </c>
      <c r="I22" s="32" t="s">
        <v>17</v>
      </c>
      <c r="J22" s="32" t="s">
        <v>15</v>
      </c>
      <c r="K22" s="32" t="s">
        <v>39</v>
      </c>
      <c r="L22" s="116">
        <v>0.33333333333333331</v>
      </c>
      <c r="M22" s="14">
        <v>0</v>
      </c>
      <c r="N22" s="1" t="s">
        <v>560</v>
      </c>
      <c r="O22" s="59">
        <v>41171</v>
      </c>
      <c r="P22" s="32" t="s">
        <v>17</v>
      </c>
      <c r="Q22" s="32" t="s">
        <v>15</v>
      </c>
      <c r="R22" s="32" t="s">
        <v>564</v>
      </c>
      <c r="S22" s="116">
        <v>0.28125</v>
      </c>
      <c r="T22" s="14">
        <v>0</v>
      </c>
      <c r="U22" s="1"/>
    </row>
    <row r="23" spans="1:21" x14ac:dyDescent="0.2">
      <c r="A23" s="7">
        <v>40928</v>
      </c>
      <c r="B23" s="33" t="s">
        <v>29</v>
      </c>
      <c r="C23" s="33" t="s">
        <v>15</v>
      </c>
      <c r="D23" s="33" t="s">
        <v>0</v>
      </c>
      <c r="E23" s="116">
        <v>0.34027777777777773</v>
      </c>
      <c r="F23" s="14">
        <v>0</v>
      </c>
      <c r="G23" s="1" t="s">
        <v>560</v>
      </c>
      <c r="H23" s="7">
        <v>41049</v>
      </c>
      <c r="I23" s="45"/>
      <c r="J23" s="45"/>
      <c r="K23" s="45"/>
      <c r="L23" s="85"/>
      <c r="M23" s="18"/>
      <c r="N23" s="103"/>
      <c r="O23" s="59">
        <v>41172</v>
      </c>
      <c r="P23" s="32" t="s">
        <v>17</v>
      </c>
      <c r="Q23" s="32" t="s">
        <v>15</v>
      </c>
      <c r="R23" s="32" t="s">
        <v>564</v>
      </c>
      <c r="S23" s="116">
        <v>0.28125</v>
      </c>
      <c r="T23" s="14">
        <v>0</v>
      </c>
      <c r="U23" s="1"/>
    </row>
    <row r="24" spans="1:21" x14ac:dyDescent="0.2">
      <c r="A24" s="7">
        <v>40929</v>
      </c>
      <c r="B24" s="45"/>
      <c r="C24" s="45"/>
      <c r="D24" s="45"/>
      <c r="E24" s="85"/>
      <c r="F24" s="18"/>
      <c r="G24" s="103"/>
      <c r="H24" s="7">
        <v>41050</v>
      </c>
      <c r="I24" s="97"/>
      <c r="J24" s="98"/>
      <c r="K24" s="98"/>
      <c r="L24" s="99">
        <f>SUM(L18:L23)</f>
        <v>1.1770833333333333</v>
      </c>
      <c r="M24" s="100"/>
      <c r="N24" s="108"/>
      <c r="O24" s="7">
        <v>41173</v>
      </c>
      <c r="P24" s="32" t="s">
        <v>17</v>
      </c>
      <c r="Q24" s="32" t="s">
        <v>15</v>
      </c>
      <c r="R24" s="32" t="s">
        <v>564</v>
      </c>
      <c r="S24" s="116">
        <v>0.28125</v>
      </c>
      <c r="T24" s="14">
        <v>0</v>
      </c>
      <c r="U24" s="1"/>
    </row>
    <row r="25" spans="1:21" x14ac:dyDescent="0.2">
      <c r="A25" s="7">
        <v>40930</v>
      </c>
      <c r="B25" s="45"/>
      <c r="C25" s="45"/>
      <c r="D25" s="45"/>
      <c r="E25" s="85"/>
      <c r="F25" s="18"/>
      <c r="G25" s="103"/>
      <c r="H25" s="7">
        <v>41051</v>
      </c>
      <c r="I25" s="33" t="s">
        <v>562</v>
      </c>
      <c r="J25" s="33" t="s">
        <v>15</v>
      </c>
      <c r="K25" s="33" t="s">
        <v>563</v>
      </c>
      <c r="L25" s="116">
        <v>0.36458333333333331</v>
      </c>
      <c r="M25" s="14">
        <v>0</v>
      </c>
      <c r="N25" s="1" t="s">
        <v>560</v>
      </c>
      <c r="O25" s="59">
        <v>41174</v>
      </c>
      <c r="P25" s="32" t="s">
        <v>17</v>
      </c>
      <c r="Q25" s="32" t="s">
        <v>15</v>
      </c>
      <c r="R25" s="32" t="s">
        <v>39</v>
      </c>
      <c r="S25" s="116">
        <v>0.33333333333333331</v>
      </c>
      <c r="T25" s="14">
        <v>0</v>
      </c>
      <c r="U25" s="1"/>
    </row>
    <row r="26" spans="1:21" x14ac:dyDescent="0.2">
      <c r="A26" s="59">
        <v>40931</v>
      </c>
      <c r="B26" s="97"/>
      <c r="C26" s="98"/>
      <c r="D26" s="98"/>
      <c r="E26" s="99">
        <f>SUM(E20:E25)</f>
        <v>1.4027777777777775</v>
      </c>
      <c r="F26" s="100"/>
      <c r="G26" s="108"/>
      <c r="H26" s="7">
        <v>41052</v>
      </c>
      <c r="I26" s="33" t="s">
        <v>562</v>
      </c>
      <c r="J26" s="33" t="s">
        <v>15</v>
      </c>
      <c r="K26" s="33" t="s">
        <v>563</v>
      </c>
      <c r="L26" s="116">
        <v>0.36458333333333331</v>
      </c>
      <c r="M26" s="14">
        <v>0</v>
      </c>
      <c r="N26" s="1" t="s">
        <v>560</v>
      </c>
      <c r="O26" s="59">
        <v>41175</v>
      </c>
      <c r="P26" s="45"/>
      <c r="Q26" s="45"/>
      <c r="R26" s="45"/>
      <c r="S26" s="85"/>
      <c r="T26" s="18"/>
      <c r="U26" s="103"/>
    </row>
    <row r="27" spans="1:21" x14ac:dyDescent="0.2">
      <c r="A27" s="7">
        <v>40932</v>
      </c>
      <c r="B27" s="32" t="s">
        <v>17</v>
      </c>
      <c r="C27" s="32" t="s">
        <v>15</v>
      </c>
      <c r="D27" s="32" t="s">
        <v>23</v>
      </c>
      <c r="E27" s="116">
        <v>0.2951388888888889</v>
      </c>
      <c r="F27" s="14">
        <v>0</v>
      </c>
      <c r="G27" s="1" t="s">
        <v>560</v>
      </c>
      <c r="H27" s="7">
        <v>41053</v>
      </c>
      <c r="I27" s="33" t="s">
        <v>562</v>
      </c>
      <c r="J27" s="33" t="s">
        <v>15</v>
      </c>
      <c r="K27" s="33" t="s">
        <v>563</v>
      </c>
      <c r="L27" s="116">
        <v>0.36458333333333331</v>
      </c>
      <c r="M27" s="14">
        <v>0</v>
      </c>
      <c r="N27" s="1" t="s">
        <v>560</v>
      </c>
      <c r="O27" s="59">
        <v>41176</v>
      </c>
      <c r="P27" s="97"/>
      <c r="Q27" s="98"/>
      <c r="R27" s="98"/>
      <c r="S27" s="99">
        <f>SUM(S21:S26)</f>
        <v>1.4583333333333333</v>
      </c>
      <c r="T27" s="100"/>
      <c r="U27" s="108"/>
    </row>
    <row r="28" spans="1:21" x14ac:dyDescent="0.2">
      <c r="A28" s="7">
        <v>40933</v>
      </c>
      <c r="B28" s="32" t="s">
        <v>17</v>
      </c>
      <c r="C28" s="32" t="s">
        <v>15</v>
      </c>
      <c r="D28" s="32" t="s">
        <v>23</v>
      </c>
      <c r="E28" s="116">
        <v>0.2951388888888889</v>
      </c>
      <c r="F28" s="14">
        <v>0</v>
      </c>
      <c r="G28" s="1" t="s">
        <v>560</v>
      </c>
      <c r="H28" s="7">
        <v>41054</v>
      </c>
      <c r="I28" s="33" t="s">
        <v>562</v>
      </c>
      <c r="J28" s="33" t="s">
        <v>15</v>
      </c>
      <c r="K28" s="33" t="s">
        <v>563</v>
      </c>
      <c r="L28" s="116">
        <v>0.36458333333333331</v>
      </c>
      <c r="M28" s="14">
        <v>0</v>
      </c>
      <c r="N28" s="1" t="s">
        <v>560</v>
      </c>
      <c r="O28" s="7">
        <v>41177</v>
      </c>
      <c r="P28" s="33" t="s">
        <v>562</v>
      </c>
      <c r="Q28" s="33" t="s">
        <v>15</v>
      </c>
      <c r="R28" s="33" t="s">
        <v>563</v>
      </c>
      <c r="S28" s="116">
        <v>0.36458333333333331</v>
      </c>
      <c r="T28" s="42" t="s">
        <v>553</v>
      </c>
      <c r="U28" s="1" t="s">
        <v>610</v>
      </c>
    </row>
    <row r="29" spans="1:21" x14ac:dyDescent="0.2">
      <c r="A29" s="7">
        <v>40934</v>
      </c>
      <c r="B29" s="32" t="s">
        <v>17</v>
      </c>
      <c r="C29" s="32" t="s">
        <v>15</v>
      </c>
      <c r="D29" s="32" t="s">
        <v>23</v>
      </c>
      <c r="E29" s="116">
        <v>0.2951388888888889</v>
      </c>
      <c r="F29" s="28">
        <v>0</v>
      </c>
      <c r="G29" s="172" t="s">
        <v>561</v>
      </c>
      <c r="H29" s="7">
        <v>41055</v>
      </c>
      <c r="I29" s="45"/>
      <c r="J29" s="45"/>
      <c r="K29" s="45"/>
      <c r="L29" s="85"/>
      <c r="M29" s="18"/>
      <c r="N29" s="103"/>
      <c r="O29" s="59">
        <v>41178</v>
      </c>
      <c r="P29" s="33" t="s">
        <v>562</v>
      </c>
      <c r="Q29" s="33" t="s">
        <v>15</v>
      </c>
      <c r="R29" s="33" t="s">
        <v>563</v>
      </c>
      <c r="S29" s="116">
        <v>0.36458333333333331</v>
      </c>
      <c r="T29" s="14">
        <v>0</v>
      </c>
      <c r="U29" s="1" t="s">
        <v>610</v>
      </c>
    </row>
    <row r="30" spans="1:21" x14ac:dyDescent="0.2">
      <c r="A30" s="7">
        <v>40935</v>
      </c>
      <c r="B30" s="32" t="s">
        <v>17</v>
      </c>
      <c r="C30" s="32" t="s">
        <v>15</v>
      </c>
      <c r="D30" s="32" t="s">
        <v>23</v>
      </c>
      <c r="E30" s="116">
        <v>0.2951388888888889</v>
      </c>
      <c r="F30" s="14">
        <v>0</v>
      </c>
      <c r="G30" s="1" t="s">
        <v>560</v>
      </c>
      <c r="H30" s="7">
        <v>41056</v>
      </c>
      <c r="I30" s="45"/>
      <c r="J30" s="45"/>
      <c r="K30" s="45"/>
      <c r="L30" s="85"/>
      <c r="M30" s="18"/>
      <c r="N30" s="103"/>
      <c r="O30" s="59">
        <v>41179</v>
      </c>
      <c r="P30" s="33" t="s">
        <v>562</v>
      </c>
      <c r="Q30" s="33" t="s">
        <v>15</v>
      </c>
      <c r="R30" s="33" t="s">
        <v>563</v>
      </c>
      <c r="S30" s="116">
        <v>0.36458333333333331</v>
      </c>
      <c r="T30" s="183" t="s">
        <v>162</v>
      </c>
      <c r="U30" s="1" t="s">
        <v>318</v>
      </c>
    </row>
    <row r="31" spans="1:21" x14ac:dyDescent="0.2">
      <c r="A31" s="7">
        <v>40936</v>
      </c>
      <c r="B31" s="32" t="s">
        <v>17</v>
      </c>
      <c r="C31" s="32" t="s">
        <v>15</v>
      </c>
      <c r="D31" s="32" t="s">
        <v>39</v>
      </c>
      <c r="E31" s="116">
        <v>0.33333333333333331</v>
      </c>
      <c r="F31" s="14">
        <v>0</v>
      </c>
      <c r="G31" s="1" t="s">
        <v>560</v>
      </c>
      <c r="H31" s="7">
        <v>41057</v>
      </c>
      <c r="I31" s="97"/>
      <c r="J31" s="98"/>
      <c r="K31" s="98"/>
      <c r="L31" s="99">
        <f>SUM(L25:L30)</f>
        <v>1.4583333333333333</v>
      </c>
      <c r="M31" s="100"/>
      <c r="N31" s="108"/>
      <c r="O31" s="7">
        <v>41180</v>
      </c>
      <c r="P31" s="33" t="s">
        <v>562</v>
      </c>
      <c r="Q31" s="33" t="s">
        <v>15</v>
      </c>
      <c r="R31" s="33" t="s">
        <v>563</v>
      </c>
      <c r="S31" s="116">
        <v>0.36458333333333331</v>
      </c>
      <c r="T31" s="183" t="s">
        <v>162</v>
      </c>
      <c r="U31" s="1" t="s">
        <v>318</v>
      </c>
    </row>
    <row r="32" spans="1:21" x14ac:dyDescent="0.2">
      <c r="A32" s="7">
        <v>40937</v>
      </c>
      <c r="B32" s="45"/>
      <c r="C32" s="45"/>
      <c r="D32" s="45"/>
      <c r="E32" s="85"/>
      <c r="F32" s="18"/>
      <c r="G32" s="103"/>
      <c r="H32" s="7">
        <v>41058</v>
      </c>
      <c r="I32" s="32" t="s">
        <v>17</v>
      </c>
      <c r="J32" s="32" t="s">
        <v>15</v>
      </c>
      <c r="K32" s="32" t="s">
        <v>564</v>
      </c>
      <c r="L32" s="116">
        <v>0.28125</v>
      </c>
      <c r="M32" s="14">
        <v>0</v>
      </c>
      <c r="N32" s="1" t="s">
        <v>560</v>
      </c>
      <c r="O32" s="59">
        <v>41181</v>
      </c>
      <c r="P32" s="45"/>
      <c r="Q32" s="45"/>
      <c r="R32" s="45"/>
      <c r="S32" s="85"/>
      <c r="T32" s="18"/>
      <c r="U32" s="103"/>
    </row>
    <row r="33" spans="1:21" x14ac:dyDescent="0.2">
      <c r="A33" s="59">
        <v>40938</v>
      </c>
      <c r="B33" s="97"/>
      <c r="C33" s="98"/>
      <c r="D33" s="98"/>
      <c r="E33" s="99">
        <f>SUM(E27:E32)</f>
        <v>1.5138888888888888</v>
      </c>
      <c r="F33" s="100"/>
      <c r="G33" s="108"/>
      <c r="H33" s="7">
        <v>41059</v>
      </c>
      <c r="I33" s="32" t="s">
        <v>17</v>
      </c>
      <c r="J33" s="32" t="s">
        <v>15</v>
      </c>
      <c r="K33" s="32" t="s">
        <v>564</v>
      </c>
      <c r="L33" s="116">
        <v>0.28125</v>
      </c>
      <c r="M33" s="14">
        <v>0</v>
      </c>
      <c r="N33" s="1" t="s">
        <v>560</v>
      </c>
      <c r="O33" s="7"/>
      <c r="P33" s="8"/>
      <c r="Q33" s="8"/>
      <c r="R33" s="8"/>
      <c r="S33" s="85"/>
      <c r="T33" s="43"/>
      <c r="U33" s="1"/>
    </row>
    <row r="34" spans="1:21" x14ac:dyDescent="0.2">
      <c r="A34" s="7"/>
      <c r="B34" s="8"/>
      <c r="C34" s="8"/>
      <c r="D34" s="8"/>
      <c r="E34" s="85"/>
      <c r="F34" s="43"/>
      <c r="G34" s="1"/>
      <c r="H34" s="7"/>
      <c r="I34" s="8"/>
      <c r="J34" s="8"/>
      <c r="K34" s="8"/>
      <c r="L34" s="85"/>
      <c r="M34" s="43"/>
      <c r="N34" s="1"/>
      <c r="O34" s="7"/>
      <c r="P34" s="8"/>
      <c r="Q34" s="8"/>
      <c r="R34" s="8"/>
      <c r="S34" s="85"/>
      <c r="T34" s="43"/>
      <c r="U34" s="1"/>
    </row>
    <row r="35" spans="1:21" x14ac:dyDescent="0.2">
      <c r="A35" s="7"/>
      <c r="B35" s="8"/>
      <c r="C35" s="8"/>
      <c r="D35" s="8"/>
      <c r="E35" s="85"/>
      <c r="F35" s="43"/>
      <c r="G35" s="1"/>
      <c r="H35" s="7"/>
      <c r="I35" s="8"/>
      <c r="J35" s="8"/>
      <c r="K35" s="8"/>
      <c r="L35" s="85"/>
      <c r="M35" s="43"/>
      <c r="N35" s="1"/>
      <c r="O35" s="7"/>
      <c r="P35" s="8"/>
      <c r="Q35" s="8"/>
      <c r="R35" s="8"/>
      <c r="S35" s="85"/>
      <c r="T35" s="43"/>
      <c r="U35" s="1"/>
    </row>
    <row r="36" spans="1:21" x14ac:dyDescent="0.2">
      <c r="A36" s="7"/>
      <c r="B36" s="8"/>
      <c r="C36" s="8"/>
      <c r="D36" s="8"/>
      <c r="E36" s="85"/>
      <c r="F36" s="43"/>
      <c r="G36" s="1"/>
      <c r="H36" s="7"/>
      <c r="I36" s="8"/>
      <c r="J36" s="8"/>
      <c r="K36" s="8"/>
      <c r="L36" s="85"/>
      <c r="M36" s="43"/>
      <c r="N36" s="1"/>
      <c r="O36" s="7"/>
      <c r="P36" s="8"/>
      <c r="Q36" s="8"/>
      <c r="R36" s="8"/>
      <c r="S36" s="85"/>
      <c r="T36" s="43"/>
      <c r="U36" s="1"/>
    </row>
    <row r="37" spans="1:21" x14ac:dyDescent="0.2">
      <c r="A37" s="7"/>
      <c r="B37" s="8"/>
      <c r="C37" s="8"/>
      <c r="D37" s="8"/>
      <c r="E37" s="85"/>
      <c r="F37" s="43"/>
      <c r="G37" s="1"/>
      <c r="H37" s="7"/>
      <c r="I37" s="8"/>
      <c r="J37" s="8"/>
      <c r="K37" s="8"/>
      <c r="L37" s="85"/>
      <c r="M37" s="43"/>
      <c r="N37" s="1"/>
      <c r="O37" s="7"/>
      <c r="P37" s="8"/>
      <c r="Q37" s="8"/>
      <c r="R37" s="8"/>
      <c r="S37" s="85"/>
      <c r="T37" s="43"/>
      <c r="U37" s="1"/>
    </row>
    <row r="38" spans="1:21" x14ac:dyDescent="0.2">
      <c r="A38" s="7"/>
      <c r="B38" s="8"/>
      <c r="C38" s="8"/>
      <c r="D38" s="8"/>
      <c r="E38" s="85"/>
      <c r="F38" s="43"/>
      <c r="G38" s="1"/>
      <c r="H38" s="7"/>
      <c r="I38" s="8"/>
      <c r="J38" s="8"/>
      <c r="K38" s="8"/>
      <c r="L38" s="85"/>
      <c r="M38" s="43"/>
      <c r="N38" s="1"/>
      <c r="O38" s="7"/>
      <c r="P38" s="8"/>
      <c r="Q38" s="8"/>
      <c r="R38" s="8"/>
      <c r="S38" s="85"/>
      <c r="T38" s="43"/>
      <c r="U38" s="1"/>
    </row>
    <row r="39" spans="1:21" x14ac:dyDescent="0.2">
      <c r="A39" s="7"/>
      <c r="B39" s="8"/>
      <c r="C39" s="8"/>
      <c r="D39" s="8"/>
      <c r="E39" s="85"/>
      <c r="F39" s="43"/>
      <c r="G39" s="1"/>
      <c r="H39" s="7"/>
      <c r="I39" s="8"/>
      <c r="J39" s="8"/>
      <c r="K39" s="8"/>
      <c r="L39" s="85"/>
      <c r="M39" s="43"/>
      <c r="N39" s="1"/>
      <c r="O39" s="7"/>
      <c r="P39" s="8"/>
      <c r="Q39" s="8"/>
      <c r="R39" s="8"/>
      <c r="S39" s="85"/>
      <c r="T39" s="43"/>
      <c r="U39" s="1"/>
    </row>
    <row r="40" spans="1:21" x14ac:dyDescent="0.2">
      <c r="A40" s="7"/>
      <c r="B40" s="8"/>
      <c r="C40" s="8"/>
      <c r="D40" s="8"/>
      <c r="E40" s="85"/>
      <c r="F40" s="43"/>
      <c r="G40" s="1"/>
      <c r="H40" s="7"/>
      <c r="I40" s="8"/>
      <c r="J40" s="8"/>
      <c r="K40" s="8"/>
      <c r="L40" s="85"/>
      <c r="M40" s="43"/>
      <c r="N40" s="1"/>
      <c r="O40" s="7"/>
      <c r="P40" s="8"/>
      <c r="Q40" s="8"/>
      <c r="R40" s="8"/>
      <c r="S40" s="85"/>
      <c r="T40" s="43"/>
      <c r="U40" s="1"/>
    </row>
    <row r="41" spans="1:21" x14ac:dyDescent="0.2">
      <c r="A41" s="7"/>
      <c r="B41" s="8"/>
      <c r="C41" s="8"/>
      <c r="D41" s="8"/>
      <c r="E41" s="85"/>
      <c r="F41" s="43"/>
      <c r="G41" s="1"/>
      <c r="H41" s="7"/>
      <c r="I41" s="8"/>
      <c r="J41" s="8"/>
      <c r="K41" s="8"/>
      <c r="L41" s="85"/>
      <c r="M41" s="43"/>
      <c r="N41" s="1"/>
      <c r="O41" s="7"/>
      <c r="P41" s="8"/>
      <c r="Q41" s="8"/>
      <c r="R41" s="8"/>
      <c r="S41" s="85"/>
      <c r="T41" s="43"/>
      <c r="U41" s="1"/>
    </row>
    <row r="42" spans="1:21" x14ac:dyDescent="0.2">
      <c r="A42" s="7"/>
      <c r="B42" s="8"/>
      <c r="C42" s="8"/>
      <c r="D42" s="8"/>
      <c r="E42" s="85"/>
      <c r="F42" s="43"/>
      <c r="G42" s="1"/>
      <c r="H42" s="7"/>
      <c r="I42" s="8"/>
      <c r="J42" s="8"/>
      <c r="K42" s="8"/>
      <c r="L42" s="85"/>
      <c r="M42" s="43"/>
      <c r="N42" s="1"/>
      <c r="O42" s="7"/>
      <c r="P42" s="8"/>
      <c r="Q42" s="8"/>
      <c r="R42" s="8"/>
      <c r="S42" s="85"/>
      <c r="T42" s="43"/>
      <c r="U42" s="1"/>
    </row>
    <row r="43" spans="1:21" x14ac:dyDescent="0.2">
      <c r="A43" s="7"/>
      <c r="B43" s="8"/>
      <c r="C43" s="8"/>
      <c r="D43" s="8"/>
      <c r="E43" s="85"/>
      <c r="F43" s="43"/>
      <c r="G43" s="1"/>
      <c r="H43" s="7"/>
      <c r="I43" s="8"/>
      <c r="J43" s="8"/>
      <c r="K43" s="8"/>
      <c r="L43" s="85"/>
      <c r="M43" s="43"/>
      <c r="N43" s="1"/>
      <c r="O43" s="7"/>
      <c r="P43" s="8"/>
      <c r="Q43" s="8"/>
      <c r="R43" s="8"/>
      <c r="S43" s="85"/>
      <c r="T43" s="43"/>
      <c r="U43" s="1"/>
    </row>
    <row r="44" spans="1:21" x14ac:dyDescent="0.2">
      <c r="A44" s="7"/>
      <c r="B44" s="8"/>
      <c r="C44" s="8"/>
      <c r="D44" s="8"/>
      <c r="E44" s="85"/>
      <c r="F44" s="43"/>
      <c r="G44" s="1"/>
      <c r="H44" s="7"/>
      <c r="I44" s="8"/>
      <c r="J44" s="8"/>
      <c r="K44" s="8"/>
      <c r="L44" s="85"/>
      <c r="M44" s="43"/>
      <c r="N44" s="1"/>
      <c r="O44" s="7"/>
      <c r="P44" s="8"/>
      <c r="Q44" s="8"/>
      <c r="R44" s="8"/>
      <c r="S44" s="85"/>
      <c r="T44" s="43"/>
      <c r="U44" s="1"/>
    </row>
    <row r="45" spans="1:21" x14ac:dyDescent="0.2">
      <c r="A45" s="7"/>
      <c r="B45" s="8"/>
      <c r="C45" s="8"/>
      <c r="D45" s="8"/>
      <c r="E45" s="85"/>
      <c r="F45" s="43"/>
      <c r="G45" s="1"/>
      <c r="H45" s="7"/>
      <c r="I45" s="8"/>
      <c r="J45" s="8"/>
      <c r="K45" s="8"/>
      <c r="L45" s="85"/>
      <c r="M45" s="43"/>
      <c r="N45" s="1"/>
      <c r="O45" s="7"/>
      <c r="P45" s="8"/>
      <c r="Q45" s="8"/>
      <c r="R45" s="8"/>
      <c r="S45" s="85"/>
      <c r="T45" s="43"/>
      <c r="U45" s="1"/>
    </row>
    <row r="46" spans="1:21" x14ac:dyDescent="0.2">
      <c r="A46" s="7"/>
      <c r="B46" s="8"/>
      <c r="C46" s="8"/>
      <c r="D46" s="8"/>
      <c r="E46" s="85"/>
      <c r="F46" s="43"/>
      <c r="G46" s="1"/>
      <c r="H46" s="7"/>
      <c r="I46" s="8"/>
      <c r="J46" s="8"/>
      <c r="K46" s="8"/>
      <c r="L46" s="85"/>
      <c r="M46" s="43"/>
      <c r="N46" s="1"/>
      <c r="O46" s="7"/>
      <c r="P46" s="8"/>
      <c r="Q46" s="8"/>
      <c r="R46" s="8"/>
      <c r="S46" s="85"/>
      <c r="T46" s="43"/>
      <c r="U46" s="1"/>
    </row>
    <row r="47" spans="1:21" x14ac:dyDescent="0.2">
      <c r="A47" s="7"/>
      <c r="B47" s="8"/>
      <c r="C47" s="8"/>
      <c r="D47" s="8"/>
      <c r="E47" s="85"/>
      <c r="F47" s="44"/>
      <c r="G47" s="29"/>
      <c r="H47" s="7"/>
      <c r="I47" s="8"/>
      <c r="J47" s="8"/>
      <c r="K47" s="8"/>
      <c r="L47" s="85"/>
      <c r="M47" s="44"/>
      <c r="N47" s="29"/>
      <c r="O47" s="7"/>
      <c r="P47" s="8"/>
      <c r="Q47" s="8"/>
      <c r="R47" s="8"/>
      <c r="S47" s="85"/>
      <c r="T47" s="44"/>
      <c r="U47" s="29"/>
    </row>
    <row r="48" spans="1:21" x14ac:dyDescent="0.2">
      <c r="A48" s="7"/>
      <c r="B48" s="8"/>
      <c r="C48" s="8"/>
      <c r="D48" s="8"/>
      <c r="E48" s="85"/>
      <c r="F48" s="43"/>
      <c r="G48" s="1"/>
      <c r="H48" s="7"/>
      <c r="I48" s="8"/>
      <c r="J48" s="8"/>
      <c r="K48" s="8"/>
      <c r="L48" s="85"/>
      <c r="M48" s="43"/>
      <c r="N48" s="1"/>
      <c r="O48" s="7"/>
      <c r="P48" s="8"/>
      <c r="Q48" s="8"/>
      <c r="R48" s="8"/>
      <c r="S48" s="85"/>
      <c r="T48" s="43"/>
      <c r="U48" s="1"/>
    </row>
    <row r="49" spans="1:21" x14ac:dyDescent="0.2">
      <c r="A49" s="7"/>
      <c r="B49" s="8"/>
      <c r="C49" s="8"/>
      <c r="D49" s="8"/>
      <c r="E49" s="85"/>
      <c r="F49" s="43"/>
      <c r="G49" s="1"/>
      <c r="H49" s="7"/>
      <c r="I49" s="8"/>
      <c r="J49" s="8"/>
      <c r="K49" s="8"/>
      <c r="L49" s="85"/>
      <c r="M49" s="43"/>
      <c r="N49" s="1"/>
      <c r="O49" s="7"/>
      <c r="P49" s="8"/>
      <c r="Q49" s="8"/>
      <c r="R49" s="8"/>
      <c r="S49" s="85"/>
      <c r="T49" s="43"/>
      <c r="U49" s="1"/>
    </row>
    <row r="50" spans="1:21" x14ac:dyDescent="0.2">
      <c r="A50" s="7"/>
      <c r="B50" s="8"/>
      <c r="C50" s="8"/>
      <c r="D50" s="8"/>
      <c r="E50" s="85"/>
      <c r="F50" s="43"/>
      <c r="G50" s="1"/>
      <c r="H50" s="7"/>
      <c r="I50" s="8"/>
      <c r="J50" s="8"/>
      <c r="K50" s="8"/>
      <c r="L50" s="85"/>
      <c r="M50" s="43"/>
      <c r="N50" s="1"/>
      <c r="O50" s="7"/>
      <c r="P50" s="8"/>
      <c r="Q50" s="8"/>
      <c r="R50" s="8"/>
      <c r="S50" s="85"/>
      <c r="T50" s="43"/>
      <c r="U50" s="1"/>
    </row>
    <row r="51" spans="1:21" x14ac:dyDescent="0.2">
      <c r="A51" s="7"/>
      <c r="B51" s="8"/>
      <c r="C51" s="8"/>
      <c r="D51" s="8"/>
      <c r="E51" s="85"/>
      <c r="F51" s="43"/>
      <c r="G51" s="1"/>
      <c r="H51" s="7"/>
      <c r="I51" s="8"/>
      <c r="J51" s="8"/>
      <c r="K51" s="8"/>
      <c r="L51" s="85"/>
      <c r="M51" s="43"/>
      <c r="N51" s="1"/>
      <c r="O51" s="7"/>
      <c r="P51" s="8"/>
      <c r="Q51" s="8"/>
      <c r="R51" s="8"/>
      <c r="S51" s="85"/>
      <c r="T51" s="43"/>
      <c r="U51" s="1"/>
    </row>
    <row r="52" spans="1:21" x14ac:dyDescent="0.2">
      <c r="A52" s="7"/>
      <c r="B52" s="8"/>
      <c r="C52" s="8"/>
      <c r="D52" s="8"/>
      <c r="E52" s="85"/>
      <c r="F52" s="43"/>
      <c r="G52" s="1"/>
      <c r="H52" s="7"/>
      <c r="I52" s="8"/>
      <c r="J52" s="8"/>
      <c r="K52" s="8"/>
      <c r="L52" s="85"/>
      <c r="M52" s="43"/>
      <c r="N52" s="1"/>
      <c r="O52" s="7"/>
      <c r="P52" s="8"/>
      <c r="Q52" s="8"/>
      <c r="R52" s="8"/>
      <c r="S52" s="85"/>
      <c r="T52" s="43"/>
      <c r="U52" s="1"/>
    </row>
    <row r="53" spans="1:21" x14ac:dyDescent="0.2">
      <c r="A53" s="7"/>
      <c r="B53" s="8"/>
      <c r="C53" s="8"/>
      <c r="D53" s="8"/>
      <c r="E53" s="85"/>
      <c r="F53" s="43"/>
      <c r="G53" s="1"/>
      <c r="H53" s="7"/>
      <c r="I53" s="8"/>
      <c r="J53" s="8"/>
      <c r="K53" s="8"/>
      <c r="L53" s="85"/>
      <c r="M53" s="43"/>
      <c r="N53" s="1"/>
      <c r="O53" s="7"/>
      <c r="P53" s="8"/>
      <c r="Q53" s="8"/>
      <c r="R53" s="8"/>
      <c r="S53" s="85"/>
      <c r="T53" s="43"/>
      <c r="U53" s="1"/>
    </row>
    <row r="54" spans="1:21" ht="13.5" thickBot="1" x14ac:dyDescent="0.25">
      <c r="A54" s="7"/>
      <c r="B54" s="8"/>
      <c r="C54" s="8"/>
      <c r="D54" s="8"/>
      <c r="E54" s="85"/>
      <c r="F54" s="43"/>
      <c r="G54" s="1"/>
      <c r="H54" s="7"/>
      <c r="I54" s="8"/>
      <c r="J54" s="8"/>
      <c r="K54" s="8"/>
      <c r="L54" s="85"/>
      <c r="M54" s="43"/>
      <c r="N54" s="1"/>
      <c r="O54" s="7"/>
      <c r="P54" s="8"/>
      <c r="Q54" s="8"/>
      <c r="R54" s="8"/>
      <c r="S54" s="85"/>
      <c r="T54" s="43"/>
      <c r="U54" s="1"/>
    </row>
    <row r="55" spans="1:21" ht="13.5" thickBot="1" x14ac:dyDescent="0.25">
      <c r="A55" s="17" t="s">
        <v>46</v>
      </c>
      <c r="B55" s="15" t="s">
        <v>47</v>
      </c>
      <c r="C55" s="15"/>
      <c r="D55" s="15"/>
      <c r="E55" s="15"/>
      <c r="F55" s="53" t="s">
        <v>114</v>
      </c>
      <c r="G55" s="16" t="s">
        <v>70</v>
      </c>
      <c r="H55" s="17" t="s">
        <v>46</v>
      </c>
      <c r="I55" s="15" t="s">
        <v>47</v>
      </c>
      <c r="J55" s="15"/>
      <c r="K55" s="15"/>
      <c r="L55" s="15"/>
      <c r="M55" s="53" t="s">
        <v>118</v>
      </c>
      <c r="N55" s="16" t="s">
        <v>70</v>
      </c>
      <c r="O55" s="17" t="s">
        <v>46</v>
      </c>
      <c r="P55" s="15" t="s">
        <v>47</v>
      </c>
      <c r="Q55" s="15"/>
      <c r="R55" s="15"/>
      <c r="S55" s="15"/>
      <c r="T55" s="53" t="s">
        <v>122</v>
      </c>
      <c r="U55" s="16" t="s">
        <v>70</v>
      </c>
    </row>
    <row r="56" spans="1:21" x14ac:dyDescent="0.2">
      <c r="A56" s="3" t="s">
        <v>18</v>
      </c>
      <c r="B56" s="4" t="s">
        <v>19</v>
      </c>
      <c r="C56" s="4" t="s">
        <v>21</v>
      </c>
      <c r="D56" s="4" t="s">
        <v>20</v>
      </c>
      <c r="E56" s="5" t="s">
        <v>43</v>
      </c>
      <c r="F56" s="5" t="s">
        <v>22</v>
      </c>
      <c r="G56" s="6" t="s">
        <v>30</v>
      </c>
      <c r="H56" s="3" t="s">
        <v>18</v>
      </c>
      <c r="I56" s="4" t="s">
        <v>19</v>
      </c>
      <c r="J56" s="4" t="s">
        <v>21</v>
      </c>
      <c r="K56" s="4" t="s">
        <v>20</v>
      </c>
      <c r="L56" s="5" t="s">
        <v>43</v>
      </c>
      <c r="M56" s="5" t="s">
        <v>22</v>
      </c>
      <c r="N56" s="6" t="s">
        <v>30</v>
      </c>
      <c r="O56" s="3" t="s">
        <v>18</v>
      </c>
      <c r="P56" s="4" t="s">
        <v>19</v>
      </c>
      <c r="Q56" s="4" t="s">
        <v>21</v>
      </c>
      <c r="R56" s="4" t="s">
        <v>20</v>
      </c>
      <c r="S56" s="5" t="s">
        <v>43</v>
      </c>
      <c r="T56" s="5" t="s">
        <v>22</v>
      </c>
      <c r="U56" s="6" t="s">
        <v>30</v>
      </c>
    </row>
    <row r="57" spans="1:21" x14ac:dyDescent="0.2">
      <c r="A57" s="7">
        <v>40939</v>
      </c>
      <c r="B57" s="33" t="s">
        <v>562</v>
      </c>
      <c r="C57" s="33" t="s">
        <v>15</v>
      </c>
      <c r="D57" s="33" t="s">
        <v>563</v>
      </c>
      <c r="E57" s="116">
        <v>0.36458333333333331</v>
      </c>
      <c r="F57" s="14">
        <v>0</v>
      </c>
      <c r="G57" s="1" t="s">
        <v>560</v>
      </c>
      <c r="H57" s="7">
        <v>41060</v>
      </c>
      <c r="I57" s="32" t="s">
        <v>17</v>
      </c>
      <c r="J57" s="32" t="s">
        <v>15</v>
      </c>
      <c r="K57" s="32" t="s">
        <v>564</v>
      </c>
      <c r="L57" s="116">
        <v>0.28125</v>
      </c>
      <c r="M57" s="14">
        <v>0</v>
      </c>
      <c r="N57" s="1" t="s">
        <v>560</v>
      </c>
      <c r="O57" s="7">
        <v>41182</v>
      </c>
      <c r="P57" s="45"/>
      <c r="Q57" s="45"/>
      <c r="R57" s="45"/>
      <c r="S57" s="85"/>
      <c r="T57" s="18"/>
      <c r="U57" s="103"/>
    </row>
    <row r="58" spans="1:21" x14ac:dyDescent="0.2">
      <c r="A58" s="7">
        <v>40940</v>
      </c>
      <c r="B58" s="33" t="s">
        <v>562</v>
      </c>
      <c r="C58" s="33" t="s">
        <v>15</v>
      </c>
      <c r="D58" s="33" t="s">
        <v>563</v>
      </c>
      <c r="E58" s="116">
        <v>0.36458333333333331</v>
      </c>
      <c r="F58" s="14">
        <v>0</v>
      </c>
      <c r="G58" s="1" t="s">
        <v>560</v>
      </c>
      <c r="H58" s="7">
        <v>41061</v>
      </c>
      <c r="I58" s="32" t="s">
        <v>17</v>
      </c>
      <c r="J58" s="32" t="s">
        <v>15</v>
      </c>
      <c r="K58" s="32" t="s">
        <v>564</v>
      </c>
      <c r="L58" s="116">
        <v>0.28125</v>
      </c>
      <c r="M58" s="14">
        <v>0</v>
      </c>
      <c r="N58" s="1" t="s">
        <v>560</v>
      </c>
      <c r="O58" s="59">
        <v>41183</v>
      </c>
      <c r="P58" s="97"/>
      <c r="Q58" s="98"/>
      <c r="R58" s="98"/>
      <c r="S58" s="99">
        <f>SUM(S28:S32)</f>
        <v>1.4583333333333333</v>
      </c>
      <c r="T58" s="100"/>
      <c r="U58" s="108"/>
    </row>
    <row r="59" spans="1:21" x14ac:dyDescent="0.2">
      <c r="A59" s="7">
        <v>40941</v>
      </c>
      <c r="B59" s="33" t="s">
        <v>562</v>
      </c>
      <c r="C59" s="33" t="s">
        <v>15</v>
      </c>
      <c r="D59" s="33" t="s">
        <v>563</v>
      </c>
      <c r="E59" s="116">
        <v>0.36458333333333331</v>
      </c>
      <c r="F59" s="14">
        <v>0</v>
      </c>
      <c r="G59" s="1" t="s">
        <v>560</v>
      </c>
      <c r="H59" s="7">
        <v>41062</v>
      </c>
      <c r="I59" s="32" t="s">
        <v>17</v>
      </c>
      <c r="J59" s="32" t="s">
        <v>15</v>
      </c>
      <c r="K59" s="32" t="s">
        <v>39</v>
      </c>
      <c r="L59" s="116">
        <v>0.33333333333333331</v>
      </c>
      <c r="M59" s="14">
        <v>0</v>
      </c>
      <c r="N59" s="1" t="s">
        <v>560</v>
      </c>
      <c r="O59" s="7">
        <v>41184</v>
      </c>
      <c r="P59" s="32" t="s">
        <v>17</v>
      </c>
      <c r="Q59" s="32" t="s">
        <v>15</v>
      </c>
      <c r="R59" s="32" t="s">
        <v>564</v>
      </c>
      <c r="S59" s="116">
        <v>0.28125</v>
      </c>
      <c r="T59" s="14">
        <v>0</v>
      </c>
      <c r="U59" s="1" t="s">
        <v>585</v>
      </c>
    </row>
    <row r="60" spans="1:21" x14ac:dyDescent="0.2">
      <c r="A60" s="7">
        <v>40942</v>
      </c>
      <c r="B60" s="33" t="s">
        <v>562</v>
      </c>
      <c r="C60" s="33" t="s">
        <v>15</v>
      </c>
      <c r="D60" s="33" t="s">
        <v>563</v>
      </c>
      <c r="E60" s="116">
        <v>0.36458333333333331</v>
      </c>
      <c r="F60" s="14">
        <v>0</v>
      </c>
      <c r="G60" s="1" t="s">
        <v>560</v>
      </c>
      <c r="H60" s="7">
        <v>41063</v>
      </c>
      <c r="I60" s="45"/>
      <c r="J60" s="45"/>
      <c r="K60" s="45"/>
      <c r="L60" s="85"/>
      <c r="M60" s="18"/>
      <c r="N60" s="103"/>
      <c r="O60" s="7">
        <v>41185</v>
      </c>
      <c r="P60" s="32" t="s">
        <v>17</v>
      </c>
      <c r="Q60" s="32" t="s">
        <v>15</v>
      </c>
      <c r="R60" s="32" t="s">
        <v>564</v>
      </c>
      <c r="S60" s="116">
        <v>0.28125</v>
      </c>
      <c r="T60" s="14">
        <v>0</v>
      </c>
      <c r="U60" s="1"/>
    </row>
    <row r="61" spans="1:21" x14ac:dyDescent="0.2">
      <c r="A61" s="7">
        <v>40943</v>
      </c>
      <c r="B61" s="45"/>
      <c r="C61" s="45"/>
      <c r="D61" s="45"/>
      <c r="E61" s="85"/>
      <c r="F61" s="18"/>
      <c r="G61" s="103"/>
      <c r="H61" s="7">
        <v>41064</v>
      </c>
      <c r="I61" s="97"/>
      <c r="J61" s="98"/>
      <c r="K61" s="98"/>
      <c r="L61" s="99">
        <f>SUM(L32:L60)</f>
        <v>1.4583333333333333</v>
      </c>
      <c r="M61" s="100"/>
      <c r="N61" s="108"/>
      <c r="O61" s="7">
        <v>41186</v>
      </c>
      <c r="P61" s="32" t="s">
        <v>17</v>
      </c>
      <c r="Q61" s="32" t="s">
        <v>15</v>
      </c>
      <c r="R61" s="32" t="s">
        <v>564</v>
      </c>
      <c r="S61" s="116">
        <v>0.28125</v>
      </c>
      <c r="T61" s="14">
        <v>0</v>
      </c>
      <c r="U61" s="1"/>
    </row>
    <row r="62" spans="1:21" x14ac:dyDescent="0.2">
      <c r="A62" s="7">
        <v>40944</v>
      </c>
      <c r="B62" s="45"/>
      <c r="C62" s="45"/>
      <c r="D62" s="45"/>
      <c r="E62" s="85"/>
      <c r="F62" s="18"/>
      <c r="G62" s="103"/>
      <c r="H62" s="7">
        <v>41065</v>
      </c>
      <c r="I62" s="33" t="s">
        <v>562</v>
      </c>
      <c r="J62" s="33" t="s">
        <v>15</v>
      </c>
      <c r="K62" s="33" t="s">
        <v>244</v>
      </c>
      <c r="L62" s="116">
        <v>0.15972222222222224</v>
      </c>
      <c r="M62" s="42" t="s">
        <v>588</v>
      </c>
      <c r="N62" s="1" t="s">
        <v>560</v>
      </c>
      <c r="O62" s="7">
        <v>41187</v>
      </c>
      <c r="P62" s="32" t="s">
        <v>17</v>
      </c>
      <c r="Q62" s="32" t="s">
        <v>15</v>
      </c>
      <c r="R62" s="32" t="s">
        <v>564</v>
      </c>
      <c r="S62" s="116">
        <v>0.28125</v>
      </c>
      <c r="T62" s="14">
        <v>0</v>
      </c>
      <c r="U62" s="1"/>
    </row>
    <row r="63" spans="1:21" x14ac:dyDescent="0.2">
      <c r="A63" s="7">
        <v>40945</v>
      </c>
      <c r="B63" s="97"/>
      <c r="C63" s="98"/>
      <c r="D63" s="98"/>
      <c r="E63" s="99">
        <f>SUM(E57:E62)</f>
        <v>1.4583333333333333</v>
      </c>
      <c r="F63" s="100"/>
      <c r="G63" s="108"/>
      <c r="H63" s="7">
        <v>41066</v>
      </c>
      <c r="I63" s="33" t="s">
        <v>562</v>
      </c>
      <c r="J63" s="33" t="s">
        <v>15</v>
      </c>
      <c r="K63" s="33" t="s">
        <v>563</v>
      </c>
      <c r="L63" s="116">
        <v>0.36458333333333331</v>
      </c>
      <c r="M63" s="14">
        <v>0</v>
      </c>
      <c r="N63" s="1" t="s">
        <v>560</v>
      </c>
      <c r="O63" s="7">
        <v>41188</v>
      </c>
      <c r="P63" s="32" t="s">
        <v>17</v>
      </c>
      <c r="Q63" s="32" t="s">
        <v>15</v>
      </c>
      <c r="R63" s="32" t="s">
        <v>39</v>
      </c>
      <c r="S63" s="116">
        <v>0.33333333333333331</v>
      </c>
      <c r="T63" s="14">
        <v>0</v>
      </c>
      <c r="U63" s="1"/>
    </row>
    <row r="64" spans="1:21" x14ac:dyDescent="0.2">
      <c r="A64" s="7">
        <v>40946</v>
      </c>
      <c r="B64" s="32" t="s">
        <v>17</v>
      </c>
      <c r="C64" s="32" t="s">
        <v>15</v>
      </c>
      <c r="D64" s="32" t="s">
        <v>564</v>
      </c>
      <c r="E64" s="116">
        <v>0.28125</v>
      </c>
      <c r="F64" s="14">
        <v>0</v>
      </c>
      <c r="G64" s="1" t="s">
        <v>560</v>
      </c>
      <c r="H64" s="7">
        <v>41067</v>
      </c>
      <c r="I64" s="33" t="s">
        <v>562</v>
      </c>
      <c r="J64" s="33" t="s">
        <v>15</v>
      </c>
      <c r="K64" s="33" t="s">
        <v>563</v>
      </c>
      <c r="L64" s="116">
        <v>0.36458333333333331</v>
      </c>
      <c r="M64" s="14">
        <v>0</v>
      </c>
      <c r="N64" s="1" t="s">
        <v>560</v>
      </c>
      <c r="O64" s="7">
        <v>41189</v>
      </c>
      <c r="P64" s="45"/>
      <c r="Q64" s="45"/>
      <c r="R64" s="45"/>
      <c r="S64" s="85"/>
      <c r="T64" s="18"/>
      <c r="U64" s="103"/>
    </row>
    <row r="65" spans="1:21" x14ac:dyDescent="0.2">
      <c r="A65" s="7">
        <v>40947</v>
      </c>
      <c r="B65" s="32" t="s">
        <v>17</v>
      </c>
      <c r="C65" s="32" t="s">
        <v>15</v>
      </c>
      <c r="D65" s="32" t="s">
        <v>564</v>
      </c>
      <c r="E65" s="187">
        <v>0.28819444444444448</v>
      </c>
      <c r="F65" s="186" t="s">
        <v>566</v>
      </c>
      <c r="G65" s="1" t="s">
        <v>560</v>
      </c>
      <c r="H65" s="7">
        <v>41068</v>
      </c>
      <c r="I65" s="33" t="s">
        <v>562</v>
      </c>
      <c r="J65" s="33" t="s">
        <v>15</v>
      </c>
      <c r="K65" s="33" t="s">
        <v>563</v>
      </c>
      <c r="L65" s="116">
        <v>0.36458333333333331</v>
      </c>
      <c r="M65" s="14">
        <v>0</v>
      </c>
      <c r="N65" s="1" t="s">
        <v>560</v>
      </c>
      <c r="O65" s="59">
        <v>41190</v>
      </c>
      <c r="P65" s="97"/>
      <c r="Q65" s="98"/>
      <c r="R65" s="98"/>
      <c r="S65" s="99">
        <f>SUM(S59:S64)</f>
        <v>1.4583333333333333</v>
      </c>
      <c r="T65" s="100"/>
      <c r="U65" s="108"/>
    </row>
    <row r="66" spans="1:21" x14ac:dyDescent="0.2">
      <c r="A66" s="7">
        <v>40948</v>
      </c>
      <c r="B66" s="32" t="s">
        <v>17</v>
      </c>
      <c r="C66" s="32" t="s">
        <v>15</v>
      </c>
      <c r="D66" s="32" t="s">
        <v>564</v>
      </c>
      <c r="E66" s="116">
        <v>0.28125</v>
      </c>
      <c r="F66" s="14">
        <v>0</v>
      </c>
      <c r="G66" s="1" t="s">
        <v>560</v>
      </c>
      <c r="H66" s="7">
        <v>41069</v>
      </c>
      <c r="I66" s="45"/>
      <c r="J66" s="45"/>
      <c r="K66" s="45"/>
      <c r="L66" s="85"/>
      <c r="M66" s="18"/>
      <c r="N66" s="103"/>
      <c r="O66" s="7">
        <v>41191</v>
      </c>
      <c r="P66" s="33" t="s">
        <v>562</v>
      </c>
      <c r="Q66" s="33" t="s">
        <v>15</v>
      </c>
      <c r="R66" s="33" t="s">
        <v>563</v>
      </c>
      <c r="S66" s="116">
        <v>0.36458333333333331</v>
      </c>
      <c r="T66" s="14">
        <v>0</v>
      </c>
      <c r="U66" s="1" t="s">
        <v>318</v>
      </c>
    </row>
    <row r="67" spans="1:21" x14ac:dyDescent="0.2">
      <c r="A67" s="7">
        <v>40949</v>
      </c>
      <c r="B67" s="32" t="s">
        <v>17</v>
      </c>
      <c r="C67" s="32" t="s">
        <v>15</v>
      </c>
      <c r="D67" s="32" t="s">
        <v>564</v>
      </c>
      <c r="E67" s="116">
        <v>0.28125</v>
      </c>
      <c r="F67" s="14">
        <v>0</v>
      </c>
      <c r="G67" s="1" t="s">
        <v>560</v>
      </c>
      <c r="H67" s="7">
        <v>41070</v>
      </c>
      <c r="I67" s="45"/>
      <c r="J67" s="45"/>
      <c r="K67" s="45"/>
      <c r="L67" s="85"/>
      <c r="M67" s="18"/>
      <c r="N67" s="103"/>
      <c r="O67" s="7">
        <v>41192</v>
      </c>
      <c r="P67" s="33" t="s">
        <v>562</v>
      </c>
      <c r="Q67" s="33" t="s">
        <v>15</v>
      </c>
      <c r="R67" s="33" t="s">
        <v>563</v>
      </c>
      <c r="S67" s="116">
        <v>0.36458333333333331</v>
      </c>
      <c r="T67" s="14">
        <v>0</v>
      </c>
      <c r="U67" s="1"/>
    </row>
    <row r="68" spans="1:21" x14ac:dyDescent="0.2">
      <c r="A68" s="7">
        <v>40950</v>
      </c>
      <c r="B68" s="32" t="s">
        <v>17</v>
      </c>
      <c r="C68" s="32" t="s">
        <v>15</v>
      </c>
      <c r="D68" s="32" t="s">
        <v>39</v>
      </c>
      <c r="E68" s="116">
        <v>0.33333333333333331</v>
      </c>
      <c r="F68" s="14">
        <v>0</v>
      </c>
      <c r="G68" s="1" t="s">
        <v>560</v>
      </c>
      <c r="H68" s="7">
        <v>41071</v>
      </c>
      <c r="I68" s="97"/>
      <c r="J68" s="98"/>
      <c r="K68" s="98"/>
      <c r="L68" s="99">
        <f>SUM(L62:L67)</f>
        <v>1.2534722222222221</v>
      </c>
      <c r="M68" s="100"/>
      <c r="N68" s="184" t="s">
        <v>589</v>
      </c>
      <c r="O68" s="59">
        <v>41193</v>
      </c>
      <c r="P68" s="33" t="s">
        <v>562</v>
      </c>
      <c r="Q68" s="33" t="s">
        <v>15</v>
      </c>
      <c r="R68" s="33" t="s">
        <v>563</v>
      </c>
      <c r="S68" s="116">
        <v>0.36458333333333331</v>
      </c>
      <c r="T68" s="14">
        <v>0</v>
      </c>
      <c r="U68" s="1"/>
    </row>
    <row r="69" spans="1:21" x14ac:dyDescent="0.2">
      <c r="A69" s="7">
        <v>40951</v>
      </c>
      <c r="B69" s="45"/>
      <c r="C69" s="45"/>
      <c r="D69" s="45"/>
      <c r="E69" s="85"/>
      <c r="F69" s="18"/>
      <c r="G69" s="103"/>
      <c r="H69" s="7">
        <v>41072</v>
      </c>
      <c r="I69" s="32" t="s">
        <v>17</v>
      </c>
      <c r="J69" s="32" t="s">
        <v>15</v>
      </c>
      <c r="K69" s="32" t="s">
        <v>564</v>
      </c>
      <c r="L69" s="116">
        <v>0.28125</v>
      </c>
      <c r="M69" s="14">
        <v>0</v>
      </c>
      <c r="N69" s="1" t="s">
        <v>560</v>
      </c>
      <c r="O69" s="7">
        <v>41194</v>
      </c>
      <c r="P69" s="33" t="s">
        <v>562</v>
      </c>
      <c r="Q69" s="33" t="s">
        <v>15</v>
      </c>
      <c r="R69" s="33" t="s">
        <v>563</v>
      </c>
      <c r="S69" s="116">
        <v>0.36458333333333331</v>
      </c>
      <c r="T69" s="14">
        <v>0</v>
      </c>
      <c r="U69" s="1"/>
    </row>
    <row r="70" spans="1:21" x14ac:dyDescent="0.2">
      <c r="A70" s="59">
        <v>40952</v>
      </c>
      <c r="B70" s="97"/>
      <c r="C70" s="98"/>
      <c r="D70" s="98"/>
      <c r="E70" s="99">
        <f>SUM(E64:E69)</f>
        <v>1.4652777777777777</v>
      </c>
      <c r="F70" s="100"/>
      <c r="G70" s="108"/>
      <c r="H70" s="7">
        <v>41073</v>
      </c>
      <c r="I70" s="32" t="s">
        <v>17</v>
      </c>
      <c r="J70" s="32" t="s">
        <v>15</v>
      </c>
      <c r="K70" s="32" t="s">
        <v>564</v>
      </c>
      <c r="L70" s="116">
        <v>0.28125</v>
      </c>
      <c r="M70" s="14">
        <v>0</v>
      </c>
      <c r="N70" s="1" t="s">
        <v>560</v>
      </c>
      <c r="O70" s="59">
        <v>41195</v>
      </c>
      <c r="P70" s="45"/>
      <c r="Q70" s="45"/>
      <c r="R70" s="45"/>
      <c r="S70" s="85"/>
      <c r="T70" s="18"/>
      <c r="U70" s="103"/>
    </row>
    <row r="71" spans="1:21" x14ac:dyDescent="0.2">
      <c r="A71" s="7">
        <v>40953</v>
      </c>
      <c r="B71" s="33" t="s">
        <v>562</v>
      </c>
      <c r="C71" s="33" t="s">
        <v>15</v>
      </c>
      <c r="D71" s="33" t="s">
        <v>563</v>
      </c>
      <c r="E71" s="116">
        <v>0.36458333333333331</v>
      </c>
      <c r="F71" s="14">
        <v>0</v>
      </c>
      <c r="G71" s="1" t="s">
        <v>560</v>
      </c>
      <c r="H71" s="7">
        <v>41074</v>
      </c>
      <c r="I71" s="32" t="s">
        <v>17</v>
      </c>
      <c r="J71" s="32" t="s">
        <v>15</v>
      </c>
      <c r="K71" s="32" t="s">
        <v>564</v>
      </c>
      <c r="L71" s="116">
        <v>0.28125</v>
      </c>
      <c r="M71" s="14">
        <v>0</v>
      </c>
      <c r="N71" s="1" t="s">
        <v>560</v>
      </c>
      <c r="O71" s="7">
        <v>41196</v>
      </c>
      <c r="P71" s="45"/>
      <c r="Q71" s="45"/>
      <c r="R71" s="45"/>
      <c r="S71" s="85"/>
      <c r="T71" s="18"/>
      <c r="U71" s="103"/>
    </row>
    <row r="72" spans="1:21" x14ac:dyDescent="0.2">
      <c r="A72" s="7">
        <v>40954</v>
      </c>
      <c r="B72" s="33" t="s">
        <v>562</v>
      </c>
      <c r="C72" s="33" t="s">
        <v>15</v>
      </c>
      <c r="D72" s="33" t="s">
        <v>563</v>
      </c>
      <c r="E72" s="116">
        <v>0.36458333333333331</v>
      </c>
      <c r="F72" s="14">
        <v>0</v>
      </c>
      <c r="G72" s="1" t="s">
        <v>560</v>
      </c>
      <c r="H72" s="7">
        <v>41075</v>
      </c>
      <c r="I72" s="32" t="s">
        <v>17</v>
      </c>
      <c r="J72" s="32" t="s">
        <v>15</v>
      </c>
      <c r="K72" s="32" t="s">
        <v>590</v>
      </c>
      <c r="L72" s="116">
        <v>0.20833333333333334</v>
      </c>
      <c r="M72" s="42" t="s">
        <v>591</v>
      </c>
      <c r="N72" s="1" t="s">
        <v>560</v>
      </c>
      <c r="O72" s="59">
        <v>41197</v>
      </c>
      <c r="P72" s="97"/>
      <c r="Q72" s="98"/>
      <c r="R72" s="98"/>
      <c r="S72" s="99">
        <f>SUM(S66:S71)</f>
        <v>1.4583333333333333</v>
      </c>
      <c r="T72" s="100"/>
      <c r="U72" s="108"/>
    </row>
    <row r="73" spans="1:21" x14ac:dyDescent="0.2">
      <c r="A73" s="7">
        <v>40955</v>
      </c>
      <c r="B73" s="33" t="s">
        <v>562</v>
      </c>
      <c r="C73" s="33" t="s">
        <v>15</v>
      </c>
      <c r="D73" s="33" t="s">
        <v>563</v>
      </c>
      <c r="E73" s="116">
        <v>0.36458333333333331</v>
      </c>
      <c r="F73" s="14">
        <v>0</v>
      </c>
      <c r="G73" s="1" t="s">
        <v>560</v>
      </c>
      <c r="H73" s="7">
        <v>41076</v>
      </c>
      <c r="I73" s="30" t="s">
        <v>138</v>
      </c>
      <c r="J73" s="30" t="s">
        <v>15</v>
      </c>
      <c r="K73" s="30" t="s">
        <v>586</v>
      </c>
      <c r="L73" s="116">
        <v>0.28472222222222221</v>
      </c>
      <c r="M73" s="42" t="s">
        <v>593</v>
      </c>
      <c r="N73" s="1" t="s">
        <v>587</v>
      </c>
      <c r="O73" s="7">
        <v>41198</v>
      </c>
      <c r="P73" s="32" t="s">
        <v>17</v>
      </c>
      <c r="Q73" s="32" t="s">
        <v>15</v>
      </c>
      <c r="R73" s="32" t="s">
        <v>564</v>
      </c>
      <c r="S73" s="116">
        <v>0.28125</v>
      </c>
      <c r="T73" s="14">
        <v>0</v>
      </c>
      <c r="U73" s="1" t="s">
        <v>318</v>
      </c>
    </row>
    <row r="74" spans="1:21" x14ac:dyDescent="0.2">
      <c r="A74" s="7">
        <v>40956</v>
      </c>
      <c r="B74" s="33" t="s">
        <v>562</v>
      </c>
      <c r="C74" s="33" t="s">
        <v>15</v>
      </c>
      <c r="D74" s="33" t="s">
        <v>563</v>
      </c>
      <c r="E74" s="116">
        <v>0.36458333333333331</v>
      </c>
      <c r="F74" s="14">
        <v>0</v>
      </c>
      <c r="G74" s="1" t="s">
        <v>560</v>
      </c>
      <c r="H74" s="7">
        <v>41077</v>
      </c>
      <c r="I74" s="45"/>
      <c r="J74" s="45"/>
      <c r="K74" s="45"/>
      <c r="L74" s="85"/>
      <c r="M74" s="18"/>
      <c r="N74" s="103"/>
      <c r="O74" s="7">
        <v>41199</v>
      </c>
      <c r="P74" s="32" t="s">
        <v>17</v>
      </c>
      <c r="Q74" s="32" t="s">
        <v>15</v>
      </c>
      <c r="R74" s="32" t="s">
        <v>564</v>
      </c>
      <c r="S74" s="116">
        <v>0.28125</v>
      </c>
      <c r="T74" s="14">
        <v>0</v>
      </c>
      <c r="U74" s="1" t="s">
        <v>318</v>
      </c>
    </row>
    <row r="75" spans="1:21" x14ac:dyDescent="0.2">
      <c r="A75" s="7">
        <v>40957</v>
      </c>
      <c r="B75" s="45"/>
      <c r="C75" s="45"/>
      <c r="D75" s="45"/>
      <c r="E75" s="85"/>
      <c r="F75" s="18"/>
      <c r="G75" s="103"/>
      <c r="H75" s="7">
        <v>41078</v>
      </c>
      <c r="I75" s="97"/>
      <c r="J75" s="98"/>
      <c r="K75" s="98"/>
      <c r="L75" s="99">
        <f>SUM(L69:L74)</f>
        <v>1.3368055555555554</v>
      </c>
      <c r="M75" s="100"/>
      <c r="N75" s="184" t="s">
        <v>595</v>
      </c>
      <c r="O75" s="59">
        <v>41200</v>
      </c>
      <c r="P75" s="32" t="s">
        <v>17</v>
      </c>
      <c r="Q75" s="32" t="s">
        <v>15</v>
      </c>
      <c r="R75" s="32" t="s">
        <v>564</v>
      </c>
      <c r="S75" s="116">
        <v>0.28125</v>
      </c>
      <c r="T75" s="14">
        <v>0</v>
      </c>
      <c r="U75" s="1" t="s">
        <v>611</v>
      </c>
    </row>
    <row r="76" spans="1:21" x14ac:dyDescent="0.2">
      <c r="A76" s="7">
        <v>40958</v>
      </c>
      <c r="B76" s="45"/>
      <c r="C76" s="45"/>
      <c r="D76" s="45"/>
      <c r="E76" s="85"/>
      <c r="F76" s="18"/>
      <c r="G76" s="103"/>
      <c r="H76" s="7">
        <v>41079</v>
      </c>
      <c r="I76" s="33" t="s">
        <v>562</v>
      </c>
      <c r="J76" s="33" t="s">
        <v>15</v>
      </c>
      <c r="K76" s="33" t="s">
        <v>563</v>
      </c>
      <c r="L76" s="116">
        <v>0.36458333333333331</v>
      </c>
      <c r="M76" s="14">
        <v>0</v>
      </c>
      <c r="N76" s="1" t="s">
        <v>560</v>
      </c>
      <c r="O76" s="7">
        <v>41201</v>
      </c>
      <c r="P76" s="32" t="s">
        <v>17</v>
      </c>
      <c r="Q76" s="32" t="s">
        <v>15</v>
      </c>
      <c r="R76" s="32" t="s">
        <v>564</v>
      </c>
      <c r="S76" s="116">
        <v>0.28125</v>
      </c>
      <c r="T76" s="14">
        <v>0</v>
      </c>
      <c r="U76" s="1" t="s">
        <v>318</v>
      </c>
    </row>
    <row r="77" spans="1:21" x14ac:dyDescent="0.2">
      <c r="A77" s="59">
        <v>40959</v>
      </c>
      <c r="B77" s="97"/>
      <c r="C77" s="98"/>
      <c r="D77" s="98"/>
      <c r="E77" s="99">
        <f>SUM(E71:E76)</f>
        <v>1.4583333333333333</v>
      </c>
      <c r="F77" s="100"/>
      <c r="G77" s="108"/>
      <c r="H77" s="7">
        <v>41080</v>
      </c>
      <c r="I77" s="33" t="s">
        <v>562</v>
      </c>
      <c r="J77" s="33" t="s">
        <v>15</v>
      </c>
      <c r="K77" s="33" t="s">
        <v>563</v>
      </c>
      <c r="L77" s="116">
        <v>0.36458333333333331</v>
      </c>
      <c r="M77" s="14">
        <v>0</v>
      </c>
      <c r="N77" s="1" t="s">
        <v>560</v>
      </c>
      <c r="O77" s="59">
        <v>41202</v>
      </c>
      <c r="P77" s="32" t="s">
        <v>17</v>
      </c>
      <c r="Q77" s="32" t="s">
        <v>15</v>
      </c>
      <c r="R77" s="32" t="s">
        <v>39</v>
      </c>
      <c r="S77" s="116">
        <v>0.33333333333333331</v>
      </c>
      <c r="T77" s="14">
        <v>0</v>
      </c>
      <c r="U77" s="1" t="s">
        <v>318</v>
      </c>
    </row>
    <row r="78" spans="1:21" x14ac:dyDescent="0.2">
      <c r="A78" s="7">
        <v>40960</v>
      </c>
      <c r="B78" s="32" t="s">
        <v>17</v>
      </c>
      <c r="C78" s="32" t="s">
        <v>15</v>
      </c>
      <c r="D78" s="32" t="s">
        <v>564</v>
      </c>
      <c r="E78" s="116">
        <v>0.28125</v>
      </c>
      <c r="F78" s="14">
        <v>0</v>
      </c>
      <c r="G78" s="1" t="s">
        <v>560</v>
      </c>
      <c r="H78" s="7">
        <v>41081</v>
      </c>
      <c r="I78" s="33" t="s">
        <v>562</v>
      </c>
      <c r="J78" s="33" t="s">
        <v>15</v>
      </c>
      <c r="K78" s="33" t="s">
        <v>563</v>
      </c>
      <c r="L78" s="116">
        <v>0.36458333333333331</v>
      </c>
      <c r="M78" s="14">
        <v>0</v>
      </c>
      <c r="N78" s="1" t="s">
        <v>560</v>
      </c>
      <c r="O78" s="7">
        <v>41203</v>
      </c>
      <c r="P78" s="45"/>
      <c r="Q78" s="45"/>
      <c r="R78" s="45"/>
      <c r="S78" s="85"/>
      <c r="T78" s="18"/>
      <c r="U78" s="103"/>
    </row>
    <row r="79" spans="1:21" x14ac:dyDescent="0.2">
      <c r="A79" s="7">
        <v>40961</v>
      </c>
      <c r="B79" s="32" t="s">
        <v>17</v>
      </c>
      <c r="C79" s="32" t="s">
        <v>15</v>
      </c>
      <c r="D79" s="32" t="s">
        <v>564</v>
      </c>
      <c r="E79" s="116">
        <v>0.28125</v>
      </c>
      <c r="F79" s="14">
        <v>0</v>
      </c>
      <c r="G79" s="1" t="s">
        <v>560</v>
      </c>
      <c r="H79" s="7">
        <v>41082</v>
      </c>
      <c r="I79" s="33" t="s">
        <v>562</v>
      </c>
      <c r="J79" s="33" t="s">
        <v>15</v>
      </c>
      <c r="K79" s="33" t="s">
        <v>563</v>
      </c>
      <c r="L79" s="116">
        <v>0.36458333333333331</v>
      </c>
      <c r="M79" s="14">
        <v>0</v>
      </c>
      <c r="N79" s="1" t="s">
        <v>560</v>
      </c>
      <c r="O79" s="59">
        <v>41204</v>
      </c>
      <c r="P79" s="97"/>
      <c r="Q79" s="98"/>
      <c r="R79" s="98"/>
      <c r="S79" s="99">
        <f>SUM(S73:S78)</f>
        <v>1.4583333333333333</v>
      </c>
      <c r="T79" s="100"/>
      <c r="U79" s="108"/>
    </row>
    <row r="80" spans="1:21" x14ac:dyDescent="0.2">
      <c r="A80" s="7">
        <v>40962</v>
      </c>
      <c r="B80" s="32" t="s">
        <v>17</v>
      </c>
      <c r="C80" s="32" t="s">
        <v>15</v>
      </c>
      <c r="D80" s="32" t="s">
        <v>564</v>
      </c>
      <c r="E80" s="116">
        <v>0.28125</v>
      </c>
      <c r="F80" s="14">
        <v>0</v>
      </c>
      <c r="G80" s="1" t="s">
        <v>560</v>
      </c>
      <c r="H80" s="7">
        <v>41083</v>
      </c>
      <c r="I80" s="30" t="s">
        <v>28</v>
      </c>
      <c r="J80" s="30" t="s">
        <v>15</v>
      </c>
      <c r="K80" s="30" t="s">
        <v>244</v>
      </c>
      <c r="L80" s="116">
        <v>0.3125</v>
      </c>
      <c r="M80" s="183" t="s">
        <v>594</v>
      </c>
      <c r="N80" s="1" t="s">
        <v>592</v>
      </c>
      <c r="O80" s="7">
        <v>41205</v>
      </c>
      <c r="P80" s="30" t="s">
        <v>34</v>
      </c>
      <c r="Q80" s="30" t="s">
        <v>280</v>
      </c>
      <c r="R80" s="30" t="s">
        <v>14</v>
      </c>
      <c r="S80" s="116">
        <v>0.29166666666666669</v>
      </c>
      <c r="T80" s="14">
        <v>0</v>
      </c>
      <c r="U80" s="1" t="s">
        <v>609</v>
      </c>
    </row>
    <row r="81" spans="1:21" x14ac:dyDescent="0.2">
      <c r="A81" s="7">
        <v>40963</v>
      </c>
      <c r="B81" s="32" t="s">
        <v>17</v>
      </c>
      <c r="C81" s="32" t="s">
        <v>15</v>
      </c>
      <c r="D81" s="32" t="s">
        <v>564</v>
      </c>
      <c r="E81" s="116">
        <v>0.28125</v>
      </c>
      <c r="F81" s="14">
        <v>0</v>
      </c>
      <c r="G81" s="1" t="s">
        <v>560</v>
      </c>
      <c r="H81" s="7">
        <v>41084</v>
      </c>
      <c r="I81" s="45"/>
      <c r="J81" s="45"/>
      <c r="K81" s="45"/>
      <c r="L81" s="85"/>
      <c r="M81" s="18"/>
      <c r="N81" s="103"/>
      <c r="O81" s="7">
        <v>41206</v>
      </c>
      <c r="P81" s="30" t="s">
        <v>34</v>
      </c>
      <c r="Q81" s="30" t="s">
        <v>280</v>
      </c>
      <c r="R81" s="30" t="s">
        <v>14</v>
      </c>
      <c r="S81" s="116">
        <v>0.29166666666666669</v>
      </c>
      <c r="T81" s="14">
        <v>0</v>
      </c>
      <c r="U81" s="1" t="s">
        <v>609</v>
      </c>
    </row>
    <row r="82" spans="1:21" x14ac:dyDescent="0.2">
      <c r="A82" s="7">
        <v>40964</v>
      </c>
      <c r="B82" s="32" t="s">
        <v>17</v>
      </c>
      <c r="C82" s="32" t="s">
        <v>15</v>
      </c>
      <c r="D82" s="32" t="s">
        <v>39</v>
      </c>
      <c r="E82" s="116">
        <v>0.33333333333333331</v>
      </c>
      <c r="F82" s="14">
        <v>0</v>
      </c>
      <c r="G82" s="1" t="s">
        <v>560</v>
      </c>
      <c r="H82" s="7">
        <v>41085</v>
      </c>
      <c r="I82" s="97"/>
      <c r="J82" s="98"/>
      <c r="K82" s="98"/>
      <c r="L82" s="99">
        <f>SUM(L76:L81)</f>
        <v>1.7708333333333333</v>
      </c>
      <c r="M82" s="100"/>
      <c r="N82" s="185" t="s">
        <v>596</v>
      </c>
      <c r="O82" s="59">
        <v>41207</v>
      </c>
      <c r="P82" s="33" t="s">
        <v>562</v>
      </c>
      <c r="Q82" s="33" t="s">
        <v>15</v>
      </c>
      <c r="R82" s="33" t="s">
        <v>563</v>
      </c>
      <c r="S82" s="116">
        <v>0.36458333333333331</v>
      </c>
      <c r="T82" s="14">
        <v>0</v>
      </c>
      <c r="U82" s="1"/>
    </row>
    <row r="83" spans="1:21" x14ac:dyDescent="0.2">
      <c r="A83" s="7">
        <v>40965</v>
      </c>
      <c r="B83" s="45"/>
      <c r="C83" s="45"/>
      <c r="D83" s="45"/>
      <c r="E83" s="85"/>
      <c r="F83" s="18"/>
      <c r="G83" s="103"/>
      <c r="H83" s="7">
        <v>41086</v>
      </c>
      <c r="I83" s="32" t="s">
        <v>17</v>
      </c>
      <c r="J83" s="32" t="s">
        <v>15</v>
      </c>
      <c r="K83" s="32" t="s">
        <v>564</v>
      </c>
      <c r="L83" s="116">
        <v>0.28125</v>
      </c>
      <c r="M83" s="14">
        <v>0</v>
      </c>
      <c r="N83" s="1" t="s">
        <v>560</v>
      </c>
      <c r="O83" s="7">
        <v>41208</v>
      </c>
      <c r="P83" s="33" t="s">
        <v>562</v>
      </c>
      <c r="Q83" s="33" t="s">
        <v>15</v>
      </c>
      <c r="R83" s="33" t="s">
        <v>563</v>
      </c>
      <c r="S83" s="116">
        <v>0.36458333333333331</v>
      </c>
      <c r="T83" s="14">
        <v>0</v>
      </c>
      <c r="U83" s="1"/>
    </row>
    <row r="84" spans="1:21" x14ac:dyDescent="0.2">
      <c r="A84" s="59">
        <v>40966</v>
      </c>
      <c r="B84" s="97"/>
      <c r="C84" s="98"/>
      <c r="D84" s="98"/>
      <c r="E84" s="99">
        <f>SUM(E78:E83)</f>
        <v>1.4583333333333333</v>
      </c>
      <c r="F84" s="100"/>
      <c r="G84" s="108"/>
      <c r="H84" s="7">
        <v>41087</v>
      </c>
      <c r="I84" s="32" t="s">
        <v>17</v>
      </c>
      <c r="J84" s="32" t="s">
        <v>15</v>
      </c>
      <c r="K84" s="32" t="s">
        <v>564</v>
      </c>
      <c r="L84" s="116">
        <v>0.28125</v>
      </c>
      <c r="M84" s="14">
        <v>0</v>
      </c>
      <c r="N84" s="1" t="s">
        <v>560</v>
      </c>
      <c r="O84" s="59">
        <v>41209</v>
      </c>
      <c r="P84" s="45"/>
      <c r="Q84" s="45"/>
      <c r="R84" s="45"/>
      <c r="S84" s="85"/>
      <c r="T84" s="18"/>
      <c r="U84" s="103"/>
    </row>
    <row r="85" spans="1:21" x14ac:dyDescent="0.2">
      <c r="A85" s="7">
        <v>40967</v>
      </c>
      <c r="B85" s="33" t="s">
        <v>562</v>
      </c>
      <c r="C85" s="33" t="s">
        <v>15</v>
      </c>
      <c r="D85" s="33" t="s">
        <v>563</v>
      </c>
      <c r="E85" s="116">
        <v>0.36458333333333331</v>
      </c>
      <c r="F85" s="14">
        <v>0</v>
      </c>
      <c r="G85" s="1" t="s">
        <v>560</v>
      </c>
      <c r="H85" s="7">
        <v>41088</v>
      </c>
      <c r="I85" s="32" t="s">
        <v>17</v>
      </c>
      <c r="J85" s="32" t="s">
        <v>15</v>
      </c>
      <c r="K85" s="32" t="s">
        <v>564</v>
      </c>
      <c r="L85" s="116">
        <v>0.28125</v>
      </c>
      <c r="M85" s="14">
        <v>0</v>
      </c>
      <c r="N85" s="1" t="s">
        <v>560</v>
      </c>
      <c r="O85" s="7">
        <v>41210</v>
      </c>
      <c r="P85" s="45"/>
      <c r="Q85" s="45"/>
      <c r="R85" s="45"/>
      <c r="S85" s="85"/>
      <c r="T85" s="18"/>
      <c r="U85" s="103"/>
    </row>
    <row r="86" spans="1:21" x14ac:dyDescent="0.2">
      <c r="A86" s="7"/>
      <c r="B86" s="8"/>
      <c r="C86" s="8"/>
      <c r="D86" s="8"/>
      <c r="E86" s="85"/>
      <c r="F86" s="43"/>
      <c r="G86" s="1"/>
      <c r="H86" s="7">
        <v>41089</v>
      </c>
      <c r="I86" s="32" t="s">
        <v>17</v>
      </c>
      <c r="J86" s="32" t="s">
        <v>15</v>
      </c>
      <c r="K86" s="32" t="s">
        <v>564</v>
      </c>
      <c r="L86" s="116">
        <v>0.28125</v>
      </c>
      <c r="M86" s="14">
        <v>0</v>
      </c>
      <c r="N86" s="1" t="s">
        <v>560</v>
      </c>
      <c r="O86" s="59">
        <v>41211</v>
      </c>
      <c r="P86" s="97"/>
      <c r="Q86" s="98"/>
      <c r="R86" s="98"/>
      <c r="S86" s="99">
        <f>SUM(S80:S85)</f>
        <v>1.3125</v>
      </c>
      <c r="T86" s="100"/>
      <c r="U86" s="108"/>
    </row>
    <row r="87" spans="1:21" x14ac:dyDescent="0.2">
      <c r="A87" s="7"/>
      <c r="B87" s="8"/>
      <c r="C87" s="8"/>
      <c r="D87" s="8"/>
      <c r="E87" s="85"/>
      <c r="F87" s="43"/>
      <c r="G87" s="1"/>
      <c r="H87" s="7"/>
      <c r="I87" s="8"/>
      <c r="J87" s="8"/>
      <c r="K87" s="8"/>
      <c r="L87" s="85"/>
      <c r="M87" s="43"/>
      <c r="N87" s="1"/>
      <c r="O87" s="7">
        <v>41212</v>
      </c>
      <c r="P87" s="32" t="s">
        <v>17</v>
      </c>
      <c r="Q87" s="32" t="s">
        <v>15</v>
      </c>
      <c r="R87" s="32" t="s">
        <v>564</v>
      </c>
      <c r="S87" s="187">
        <v>0.28819444444444448</v>
      </c>
      <c r="T87" s="186" t="s">
        <v>566</v>
      </c>
      <c r="U87" s="1" t="s">
        <v>318</v>
      </c>
    </row>
    <row r="88" spans="1:21" x14ac:dyDescent="0.2">
      <c r="A88" s="7"/>
      <c r="B88" s="8"/>
      <c r="C88" s="8"/>
      <c r="D88" s="8"/>
      <c r="E88" s="85"/>
      <c r="F88" s="43"/>
      <c r="G88" s="1"/>
      <c r="H88" s="7"/>
      <c r="I88" s="8"/>
      <c r="J88" s="8"/>
      <c r="K88" s="8"/>
      <c r="L88" s="85"/>
      <c r="M88" s="43"/>
      <c r="N88" s="1"/>
      <c r="O88" s="7"/>
      <c r="P88" s="8"/>
      <c r="Q88" s="8"/>
      <c r="R88" s="8"/>
      <c r="S88" s="85"/>
      <c r="T88" s="43"/>
      <c r="U88" s="1"/>
    </row>
    <row r="89" spans="1:21" x14ac:dyDescent="0.2">
      <c r="A89" s="7"/>
      <c r="B89" s="8"/>
      <c r="C89" s="8"/>
      <c r="D89" s="8"/>
      <c r="E89" s="85"/>
      <c r="F89" s="43"/>
      <c r="G89" s="1"/>
      <c r="H89" s="7"/>
      <c r="I89" s="8"/>
      <c r="J89" s="8"/>
      <c r="K89" s="8"/>
      <c r="L89" s="85"/>
      <c r="M89" s="43"/>
      <c r="N89" s="1"/>
      <c r="O89" s="7"/>
      <c r="P89" s="8"/>
      <c r="Q89" s="8"/>
      <c r="R89" s="8"/>
      <c r="S89" s="85"/>
      <c r="T89" s="43"/>
      <c r="U89" s="1"/>
    </row>
    <row r="90" spans="1:21" x14ac:dyDescent="0.2">
      <c r="A90" s="7"/>
      <c r="B90" s="8"/>
      <c r="C90" s="8"/>
      <c r="D90" s="8"/>
      <c r="E90" s="85"/>
      <c r="F90" s="43"/>
      <c r="G90" s="1"/>
      <c r="H90" s="7"/>
      <c r="I90" s="8"/>
      <c r="J90" s="8"/>
      <c r="K90" s="8"/>
      <c r="L90" s="85"/>
      <c r="M90" s="43"/>
      <c r="N90" s="1"/>
      <c r="O90" s="7"/>
      <c r="P90" s="8"/>
      <c r="Q90" s="8"/>
      <c r="R90" s="8"/>
      <c r="S90" s="85"/>
      <c r="T90" s="43"/>
      <c r="U90" s="1"/>
    </row>
    <row r="91" spans="1:21" x14ac:dyDescent="0.2">
      <c r="A91" s="7"/>
      <c r="B91" s="8"/>
      <c r="C91" s="8"/>
      <c r="D91" s="8"/>
      <c r="E91" s="85"/>
      <c r="F91" s="43"/>
      <c r="G91" s="1"/>
      <c r="H91" s="7"/>
      <c r="I91" s="8"/>
      <c r="J91" s="8"/>
      <c r="K91" s="8"/>
      <c r="L91" s="85"/>
      <c r="M91" s="43"/>
      <c r="N91" s="1"/>
      <c r="O91" s="7"/>
      <c r="P91" s="8"/>
      <c r="Q91" s="8"/>
      <c r="R91" s="8"/>
      <c r="S91" s="85"/>
      <c r="T91" s="43"/>
      <c r="U91" s="1"/>
    </row>
    <row r="92" spans="1:21" x14ac:dyDescent="0.2">
      <c r="A92" s="7"/>
      <c r="B92" s="8"/>
      <c r="C92" s="8"/>
      <c r="D92" s="8"/>
      <c r="E92" s="85"/>
      <c r="F92" s="43"/>
      <c r="G92" s="1"/>
      <c r="H92" s="7"/>
      <c r="I92" s="8"/>
      <c r="J92" s="8"/>
      <c r="K92" s="8"/>
      <c r="L92" s="85"/>
      <c r="M92" s="43"/>
      <c r="N92" s="1"/>
      <c r="O92" s="7"/>
      <c r="P92" s="8"/>
      <c r="Q92" s="8"/>
      <c r="R92" s="8"/>
      <c r="S92" s="85"/>
      <c r="T92" s="43"/>
      <c r="U92" s="1"/>
    </row>
    <row r="93" spans="1:21" x14ac:dyDescent="0.2">
      <c r="A93" s="7"/>
      <c r="B93" s="8"/>
      <c r="C93" s="8"/>
      <c r="D93" s="8"/>
      <c r="E93" s="85"/>
      <c r="F93" s="43"/>
      <c r="G93" s="1"/>
      <c r="H93" s="7"/>
      <c r="I93" s="8"/>
      <c r="J93" s="8"/>
      <c r="K93" s="8"/>
      <c r="L93" s="85"/>
      <c r="M93" s="43"/>
      <c r="N93" s="1"/>
      <c r="O93" s="7"/>
      <c r="P93" s="8"/>
      <c r="Q93" s="8"/>
      <c r="R93" s="8"/>
      <c r="S93" s="85"/>
      <c r="T93" s="43"/>
      <c r="U93" s="1"/>
    </row>
    <row r="94" spans="1:21" x14ac:dyDescent="0.2">
      <c r="A94" s="7"/>
      <c r="B94" s="8"/>
      <c r="C94" s="8"/>
      <c r="D94" s="8"/>
      <c r="E94" s="85"/>
      <c r="F94" s="43"/>
      <c r="G94" s="1"/>
      <c r="H94" s="7"/>
      <c r="I94" s="8"/>
      <c r="J94" s="8"/>
      <c r="K94" s="8"/>
      <c r="L94" s="85"/>
      <c r="M94" s="43"/>
      <c r="N94" s="1"/>
      <c r="O94" s="7"/>
      <c r="P94" s="8"/>
      <c r="Q94" s="8"/>
      <c r="R94" s="8"/>
      <c r="S94" s="85"/>
      <c r="T94" s="43"/>
      <c r="U94" s="1"/>
    </row>
    <row r="95" spans="1:21" x14ac:dyDescent="0.2">
      <c r="A95" s="7"/>
      <c r="B95" s="8"/>
      <c r="C95" s="8"/>
      <c r="D95" s="8"/>
      <c r="E95" s="85"/>
      <c r="F95" s="43"/>
      <c r="G95" s="1"/>
      <c r="H95" s="7"/>
      <c r="I95" s="8"/>
      <c r="J95" s="8"/>
      <c r="K95" s="8"/>
      <c r="L95" s="85"/>
      <c r="M95" s="43"/>
      <c r="N95" s="1"/>
      <c r="O95" s="7"/>
      <c r="P95" s="8"/>
      <c r="Q95" s="8"/>
      <c r="R95" s="8"/>
      <c r="S95" s="85"/>
      <c r="T95" s="43"/>
      <c r="U95" s="1"/>
    </row>
    <row r="96" spans="1:21" x14ac:dyDescent="0.2">
      <c r="A96" s="7"/>
      <c r="B96" s="8"/>
      <c r="C96" s="8"/>
      <c r="D96" s="8"/>
      <c r="E96" s="85"/>
      <c r="F96" s="43"/>
      <c r="G96" s="1"/>
      <c r="H96" s="7"/>
      <c r="I96" s="8"/>
      <c r="J96" s="8"/>
      <c r="K96" s="8"/>
      <c r="L96" s="85"/>
      <c r="M96" s="43"/>
      <c r="N96" s="1"/>
      <c r="O96" s="7"/>
      <c r="P96" s="8"/>
      <c r="Q96" s="8"/>
      <c r="R96" s="8"/>
      <c r="S96" s="85"/>
      <c r="T96" s="43"/>
      <c r="U96" s="1"/>
    </row>
    <row r="97" spans="1:21" x14ac:dyDescent="0.2">
      <c r="A97" s="7"/>
      <c r="B97" s="8"/>
      <c r="C97" s="8"/>
      <c r="D97" s="8"/>
      <c r="E97" s="85"/>
      <c r="F97" s="43"/>
      <c r="G97" s="1"/>
      <c r="H97" s="7"/>
      <c r="I97" s="8"/>
      <c r="J97" s="8"/>
      <c r="K97" s="8"/>
      <c r="L97" s="85"/>
      <c r="M97" s="43"/>
      <c r="N97" s="1"/>
      <c r="O97" s="7"/>
      <c r="P97" s="8"/>
      <c r="Q97" s="8"/>
      <c r="R97" s="8"/>
      <c r="S97" s="85"/>
      <c r="T97" s="43"/>
      <c r="U97" s="1"/>
    </row>
    <row r="98" spans="1:21" x14ac:dyDescent="0.2">
      <c r="A98" s="7"/>
      <c r="B98" s="8"/>
      <c r="C98" s="8"/>
      <c r="D98" s="8"/>
      <c r="E98" s="85"/>
      <c r="F98" s="43"/>
      <c r="G98" s="1"/>
      <c r="H98" s="7"/>
      <c r="I98" s="8"/>
      <c r="J98" s="8"/>
      <c r="K98" s="8"/>
      <c r="L98" s="85"/>
      <c r="M98" s="43"/>
      <c r="N98" s="1"/>
      <c r="O98" s="7"/>
      <c r="P98" s="8"/>
      <c r="Q98" s="8"/>
      <c r="R98" s="8"/>
      <c r="S98" s="85"/>
      <c r="T98" s="43"/>
      <c r="U98" s="1"/>
    </row>
    <row r="99" spans="1:21" x14ac:dyDescent="0.2">
      <c r="A99" s="7"/>
      <c r="B99" s="8"/>
      <c r="C99" s="8"/>
      <c r="D99" s="8"/>
      <c r="E99" s="85"/>
      <c r="F99" s="43"/>
      <c r="G99" s="1"/>
      <c r="H99" s="7"/>
      <c r="I99" s="8"/>
      <c r="J99" s="8"/>
      <c r="K99" s="8"/>
      <c r="L99" s="85"/>
      <c r="M99" s="43"/>
      <c r="N99" s="1"/>
      <c r="O99" s="7"/>
      <c r="P99" s="8"/>
      <c r="Q99" s="8"/>
      <c r="R99" s="8"/>
      <c r="S99" s="85"/>
      <c r="T99" s="43"/>
      <c r="U99" s="1"/>
    </row>
    <row r="100" spans="1:21" x14ac:dyDescent="0.2">
      <c r="A100" s="7"/>
      <c r="B100" s="8"/>
      <c r="C100" s="8"/>
      <c r="D100" s="8"/>
      <c r="E100" s="85"/>
      <c r="F100" s="43"/>
      <c r="G100" s="1"/>
      <c r="H100" s="7"/>
      <c r="I100" s="8"/>
      <c r="J100" s="8"/>
      <c r="K100" s="8"/>
      <c r="L100" s="85"/>
      <c r="M100" s="43"/>
      <c r="N100" s="1"/>
      <c r="O100" s="7"/>
      <c r="P100" s="8"/>
      <c r="Q100" s="8"/>
      <c r="R100" s="8"/>
      <c r="S100" s="85"/>
      <c r="T100" s="43"/>
      <c r="U100" s="1"/>
    </row>
    <row r="101" spans="1:21" x14ac:dyDescent="0.2">
      <c r="A101" s="7"/>
      <c r="B101" s="8"/>
      <c r="C101" s="8"/>
      <c r="D101" s="8"/>
      <c r="E101" s="85"/>
      <c r="F101" s="44"/>
      <c r="G101" s="29"/>
      <c r="H101" s="7"/>
      <c r="I101" s="8"/>
      <c r="J101" s="8"/>
      <c r="K101" s="8"/>
      <c r="L101" s="85"/>
      <c r="M101" s="44"/>
      <c r="N101" s="29"/>
      <c r="O101" s="7"/>
      <c r="P101" s="8"/>
      <c r="Q101" s="8"/>
      <c r="R101" s="8"/>
      <c r="S101" s="85"/>
      <c r="T101" s="44"/>
      <c r="U101" s="29"/>
    </row>
    <row r="102" spans="1:21" x14ac:dyDescent="0.2">
      <c r="A102" s="7"/>
      <c r="B102" s="8"/>
      <c r="C102" s="8"/>
      <c r="D102" s="8"/>
      <c r="E102" s="85"/>
      <c r="F102" s="43"/>
      <c r="G102" s="1"/>
      <c r="H102" s="7"/>
      <c r="I102" s="8"/>
      <c r="J102" s="8"/>
      <c r="K102" s="8"/>
      <c r="L102" s="85"/>
      <c r="M102" s="43"/>
      <c r="N102" s="1"/>
      <c r="O102" s="7"/>
      <c r="P102" s="8"/>
      <c r="Q102" s="8"/>
      <c r="R102" s="8"/>
      <c r="S102" s="85"/>
      <c r="T102" s="43"/>
      <c r="U102" s="1"/>
    </row>
    <row r="103" spans="1:21" x14ac:dyDescent="0.2">
      <c r="A103" s="7"/>
      <c r="B103" s="8"/>
      <c r="C103" s="8"/>
      <c r="D103" s="8"/>
      <c r="E103" s="85"/>
      <c r="F103" s="43"/>
      <c r="G103" s="1"/>
      <c r="H103" s="7"/>
      <c r="I103" s="8"/>
      <c r="J103" s="8"/>
      <c r="K103" s="8"/>
      <c r="L103" s="85"/>
      <c r="M103" s="43"/>
      <c r="N103" s="1"/>
      <c r="O103" s="7"/>
      <c r="P103" s="8"/>
      <c r="Q103" s="8"/>
      <c r="R103" s="8"/>
      <c r="S103" s="85"/>
      <c r="T103" s="43"/>
      <c r="U103" s="1"/>
    </row>
    <row r="104" spans="1:21" x14ac:dyDescent="0.2">
      <c r="A104" s="7"/>
      <c r="B104" s="8"/>
      <c r="C104" s="8"/>
      <c r="D104" s="8"/>
      <c r="E104" s="85"/>
      <c r="F104" s="43"/>
      <c r="G104" s="1"/>
      <c r="H104" s="7"/>
      <c r="I104" s="8"/>
      <c r="J104" s="8"/>
      <c r="K104" s="8"/>
      <c r="L104" s="85"/>
      <c r="M104" s="43"/>
      <c r="N104" s="1"/>
      <c r="O104" s="7"/>
      <c r="P104" s="8"/>
      <c r="Q104" s="8"/>
      <c r="R104" s="8"/>
      <c r="S104" s="85"/>
      <c r="T104" s="43"/>
      <c r="U104" s="1"/>
    </row>
    <row r="105" spans="1:21" x14ac:dyDescent="0.2">
      <c r="A105" s="7"/>
      <c r="B105" s="8"/>
      <c r="C105" s="8"/>
      <c r="D105" s="8"/>
      <c r="E105" s="85"/>
      <c r="F105" s="43"/>
      <c r="G105" s="1"/>
      <c r="H105" s="7"/>
      <c r="I105" s="8"/>
      <c r="J105" s="8"/>
      <c r="K105" s="8"/>
      <c r="L105" s="85"/>
      <c r="M105" s="43"/>
      <c r="N105" s="1"/>
      <c r="O105" s="7"/>
      <c r="P105" s="8"/>
      <c r="Q105" s="8"/>
      <c r="R105" s="8"/>
      <c r="S105" s="85"/>
      <c r="T105" s="43"/>
      <c r="U105" s="1"/>
    </row>
    <row r="106" spans="1:21" x14ac:dyDescent="0.2">
      <c r="A106" s="7"/>
      <c r="B106" s="8"/>
      <c r="C106" s="8"/>
      <c r="D106" s="8"/>
      <c r="E106" s="85"/>
      <c r="F106" s="43"/>
      <c r="G106" s="1"/>
      <c r="H106" s="7"/>
      <c r="I106" s="8"/>
      <c r="J106" s="8"/>
      <c r="K106" s="8"/>
      <c r="L106" s="85"/>
      <c r="M106" s="43"/>
      <c r="N106" s="1"/>
      <c r="O106" s="7"/>
      <c r="P106" s="8"/>
      <c r="Q106" s="8"/>
      <c r="R106" s="8"/>
      <c r="S106" s="85"/>
      <c r="T106" s="43"/>
      <c r="U106" s="1"/>
    </row>
    <row r="107" spans="1:21" x14ac:dyDescent="0.2">
      <c r="A107" s="7"/>
      <c r="B107" s="8"/>
      <c r="C107" s="8"/>
      <c r="D107" s="8"/>
      <c r="E107" s="85"/>
      <c r="F107" s="43"/>
      <c r="G107" s="1"/>
      <c r="H107" s="7"/>
      <c r="I107" s="8"/>
      <c r="J107" s="8"/>
      <c r="K107" s="8"/>
      <c r="L107" s="85"/>
      <c r="M107" s="43"/>
      <c r="N107" s="1"/>
      <c r="O107" s="7"/>
      <c r="P107" s="8"/>
      <c r="Q107" s="8"/>
      <c r="R107" s="8"/>
      <c r="S107" s="85"/>
      <c r="T107" s="43"/>
      <c r="U107" s="1"/>
    </row>
    <row r="108" spans="1:21" ht="13.5" thickBot="1" x14ac:dyDescent="0.25">
      <c r="A108" s="7"/>
      <c r="B108" s="8"/>
      <c r="C108" s="8"/>
      <c r="D108" s="8"/>
      <c r="E108" s="85"/>
      <c r="F108" s="43"/>
      <c r="G108" s="1"/>
      <c r="H108" s="7"/>
      <c r="I108" s="8"/>
      <c r="J108" s="8"/>
      <c r="K108" s="8"/>
      <c r="L108" s="85"/>
      <c r="M108" s="43"/>
      <c r="N108" s="1"/>
      <c r="O108" s="7"/>
      <c r="P108" s="8"/>
      <c r="Q108" s="8"/>
      <c r="R108" s="8"/>
      <c r="S108" s="85"/>
      <c r="T108" s="43"/>
      <c r="U108" s="1"/>
    </row>
    <row r="109" spans="1:21" ht="13.5" thickBot="1" x14ac:dyDescent="0.25">
      <c r="A109" s="17" t="s">
        <v>46</v>
      </c>
      <c r="B109" s="15" t="s">
        <v>47</v>
      </c>
      <c r="C109" s="15"/>
      <c r="D109" s="15"/>
      <c r="E109" s="15"/>
      <c r="F109" s="53" t="s">
        <v>115</v>
      </c>
      <c r="G109" s="16" t="s">
        <v>70</v>
      </c>
      <c r="H109" s="17" t="s">
        <v>46</v>
      </c>
      <c r="I109" s="15" t="s">
        <v>47</v>
      </c>
      <c r="J109" s="15"/>
      <c r="K109" s="15"/>
      <c r="L109" s="15"/>
      <c r="M109" s="53" t="s">
        <v>119</v>
      </c>
      <c r="N109" s="16" t="s">
        <v>70</v>
      </c>
      <c r="O109" s="17" t="s">
        <v>46</v>
      </c>
      <c r="P109" s="15" t="s">
        <v>47</v>
      </c>
      <c r="Q109" s="15"/>
      <c r="R109" s="15"/>
      <c r="S109" s="15"/>
      <c r="T109" s="53" t="s">
        <v>123</v>
      </c>
      <c r="U109" s="16" t="s">
        <v>70</v>
      </c>
    </row>
    <row r="110" spans="1:21" x14ac:dyDescent="0.2">
      <c r="A110" s="3" t="s">
        <v>18</v>
      </c>
      <c r="B110" s="4" t="s">
        <v>19</v>
      </c>
      <c r="C110" s="4" t="s">
        <v>21</v>
      </c>
      <c r="D110" s="4" t="s">
        <v>20</v>
      </c>
      <c r="E110" s="5" t="s">
        <v>43</v>
      </c>
      <c r="F110" s="5" t="s">
        <v>22</v>
      </c>
      <c r="G110" s="6" t="s">
        <v>30</v>
      </c>
      <c r="H110" s="3" t="s">
        <v>18</v>
      </c>
      <c r="I110" s="4" t="s">
        <v>19</v>
      </c>
      <c r="J110" s="4" t="s">
        <v>21</v>
      </c>
      <c r="K110" s="4" t="s">
        <v>20</v>
      </c>
      <c r="L110" s="5" t="s">
        <v>43</v>
      </c>
      <c r="M110" s="5" t="s">
        <v>22</v>
      </c>
      <c r="N110" s="6" t="s">
        <v>30</v>
      </c>
      <c r="O110" s="3" t="s">
        <v>18</v>
      </c>
      <c r="P110" s="4" t="s">
        <v>19</v>
      </c>
      <c r="Q110" s="4" t="s">
        <v>21</v>
      </c>
      <c r="R110" s="4" t="s">
        <v>20</v>
      </c>
      <c r="S110" s="5" t="s">
        <v>43</v>
      </c>
      <c r="T110" s="5" t="s">
        <v>22</v>
      </c>
      <c r="U110" s="6" t="s">
        <v>30</v>
      </c>
    </row>
    <row r="111" spans="1:21" x14ac:dyDescent="0.2">
      <c r="A111" s="7">
        <v>40968</v>
      </c>
      <c r="B111" s="33" t="s">
        <v>562</v>
      </c>
      <c r="C111" s="33" t="s">
        <v>15</v>
      </c>
      <c r="D111" s="33" t="s">
        <v>563</v>
      </c>
      <c r="E111" s="116">
        <v>0.36458333333333331</v>
      </c>
      <c r="F111" s="14">
        <v>0</v>
      </c>
      <c r="G111" s="1" t="s">
        <v>560</v>
      </c>
      <c r="H111" s="7">
        <v>41090</v>
      </c>
      <c r="I111" s="32" t="s">
        <v>17</v>
      </c>
      <c r="J111" s="32" t="s">
        <v>15</v>
      </c>
      <c r="K111" s="32" t="s">
        <v>39</v>
      </c>
      <c r="L111" s="116">
        <v>0.33333333333333331</v>
      </c>
      <c r="M111" s="14">
        <v>0</v>
      </c>
      <c r="N111" s="1" t="s">
        <v>560</v>
      </c>
      <c r="O111" s="7">
        <v>41213</v>
      </c>
      <c r="P111" s="188" t="s">
        <v>17</v>
      </c>
      <c r="Q111" s="188" t="s">
        <v>15</v>
      </c>
      <c r="R111" s="188" t="s">
        <v>564</v>
      </c>
      <c r="S111" s="189">
        <v>0.2986111111111111</v>
      </c>
      <c r="T111" s="186" t="s">
        <v>566</v>
      </c>
      <c r="U111" s="173" t="s">
        <v>567</v>
      </c>
    </row>
    <row r="112" spans="1:21" x14ac:dyDescent="0.2">
      <c r="A112" s="7">
        <v>40969</v>
      </c>
      <c r="B112" s="33" t="s">
        <v>562</v>
      </c>
      <c r="C112" s="33" t="s">
        <v>15</v>
      </c>
      <c r="D112" s="33" t="s">
        <v>563</v>
      </c>
      <c r="E112" s="116">
        <v>0.36458333333333331</v>
      </c>
      <c r="F112" s="14">
        <v>0</v>
      </c>
      <c r="G112" s="1" t="s">
        <v>560</v>
      </c>
      <c r="H112" s="7">
        <v>41091</v>
      </c>
      <c r="I112" s="45"/>
      <c r="J112" s="45"/>
      <c r="K112" s="45"/>
      <c r="L112" s="85"/>
      <c r="M112" s="18"/>
      <c r="N112" s="103"/>
      <c r="O112" s="59">
        <v>41214</v>
      </c>
      <c r="P112" s="32" t="s">
        <v>17</v>
      </c>
      <c r="Q112" s="32" t="s">
        <v>15</v>
      </c>
      <c r="R112" s="32" t="s">
        <v>564</v>
      </c>
      <c r="S112" s="116">
        <v>0.28125</v>
      </c>
      <c r="T112" s="14">
        <v>0</v>
      </c>
      <c r="U112" s="1"/>
    </row>
    <row r="113" spans="1:21" x14ac:dyDescent="0.2">
      <c r="A113" s="7">
        <v>40970</v>
      </c>
      <c r="B113" s="33" t="s">
        <v>562</v>
      </c>
      <c r="C113" s="33" t="s">
        <v>15</v>
      </c>
      <c r="D113" s="33" t="s">
        <v>563</v>
      </c>
      <c r="E113" s="116">
        <v>0.36458333333333331</v>
      </c>
      <c r="F113" s="14">
        <v>0</v>
      </c>
      <c r="G113" s="1" t="s">
        <v>576</v>
      </c>
      <c r="H113" s="7">
        <v>41092</v>
      </c>
      <c r="I113" s="97"/>
      <c r="J113" s="98"/>
      <c r="K113" s="98"/>
      <c r="L113" s="99">
        <f>SUM(L83:L112)</f>
        <v>1.4583333333333333</v>
      </c>
      <c r="M113" s="100"/>
      <c r="N113" s="185" t="s">
        <v>597</v>
      </c>
      <c r="O113" s="7">
        <v>41215</v>
      </c>
      <c r="P113" s="32" t="s">
        <v>17</v>
      </c>
      <c r="Q113" s="32" t="s">
        <v>15</v>
      </c>
      <c r="R113" s="32" t="s">
        <v>564</v>
      </c>
      <c r="S113" s="116">
        <v>0.28125</v>
      </c>
      <c r="T113" s="14">
        <v>0</v>
      </c>
      <c r="U113" s="1"/>
    </row>
    <row r="114" spans="1:21" x14ac:dyDescent="0.2">
      <c r="A114" s="7">
        <v>40971</v>
      </c>
      <c r="B114" s="45"/>
      <c r="C114" s="45"/>
      <c r="D114" s="45"/>
      <c r="E114" s="85"/>
      <c r="F114" s="18"/>
      <c r="G114" s="103"/>
      <c r="H114" s="7">
        <v>41093</v>
      </c>
      <c r="I114" s="33" t="s">
        <v>562</v>
      </c>
      <c r="J114" s="33" t="s">
        <v>15</v>
      </c>
      <c r="K114" s="33" t="s">
        <v>563</v>
      </c>
      <c r="L114" s="116">
        <v>0.36458333333333331</v>
      </c>
      <c r="M114" s="42" t="s">
        <v>598</v>
      </c>
      <c r="N114" s="1" t="s">
        <v>599</v>
      </c>
      <c r="O114" s="59">
        <v>41216</v>
      </c>
      <c r="P114" s="32" t="s">
        <v>17</v>
      </c>
      <c r="Q114" s="32" t="s">
        <v>15</v>
      </c>
      <c r="R114" s="32" t="s">
        <v>39</v>
      </c>
      <c r="S114" s="116">
        <v>0.33333333333333331</v>
      </c>
      <c r="T114" s="14">
        <v>0</v>
      </c>
      <c r="U114" s="1"/>
    </row>
    <row r="115" spans="1:21" x14ac:dyDescent="0.2">
      <c r="A115" s="7">
        <v>40972</v>
      </c>
      <c r="B115" s="45"/>
      <c r="C115" s="45"/>
      <c r="D115" s="45"/>
      <c r="E115" s="85"/>
      <c r="F115" s="18"/>
      <c r="G115" s="103"/>
      <c r="H115" s="7">
        <v>41094</v>
      </c>
      <c r="I115" s="33" t="s">
        <v>562</v>
      </c>
      <c r="J115" s="33" t="s">
        <v>15</v>
      </c>
      <c r="K115" s="33" t="s">
        <v>563</v>
      </c>
      <c r="L115" s="116">
        <v>0.36458333333333331</v>
      </c>
      <c r="M115" s="14">
        <v>0</v>
      </c>
      <c r="N115" s="1" t="s">
        <v>560</v>
      </c>
      <c r="O115" s="59">
        <v>41217</v>
      </c>
      <c r="P115" s="45"/>
      <c r="Q115" s="45"/>
      <c r="R115" s="45"/>
      <c r="S115" s="85"/>
      <c r="T115" s="18"/>
      <c r="U115" s="103"/>
    </row>
    <row r="116" spans="1:21" x14ac:dyDescent="0.2">
      <c r="A116" s="7">
        <v>40973</v>
      </c>
      <c r="B116" s="97"/>
      <c r="C116" s="98"/>
      <c r="D116" s="98"/>
      <c r="E116" s="99">
        <f>SUM(E85:E115)</f>
        <v>1.4583333333333333</v>
      </c>
      <c r="F116" s="100"/>
      <c r="G116" s="108"/>
      <c r="H116" s="7">
        <v>41095</v>
      </c>
      <c r="I116" s="33" t="s">
        <v>562</v>
      </c>
      <c r="J116" s="33" t="s">
        <v>15</v>
      </c>
      <c r="K116" s="33" t="s">
        <v>563</v>
      </c>
      <c r="L116" s="116">
        <v>0.36458333333333331</v>
      </c>
      <c r="M116" s="14">
        <v>0</v>
      </c>
      <c r="N116" s="1" t="s">
        <v>560</v>
      </c>
      <c r="O116" s="59">
        <v>41218</v>
      </c>
      <c r="P116" s="97"/>
      <c r="Q116" s="98"/>
      <c r="R116" s="98"/>
      <c r="S116" s="99">
        <f>SUM(S87:S115)</f>
        <v>1.4826388888888888</v>
      </c>
      <c r="T116" s="100"/>
      <c r="U116" s="108"/>
    </row>
    <row r="117" spans="1:21" x14ac:dyDescent="0.2">
      <c r="A117" s="7">
        <v>40974</v>
      </c>
      <c r="B117" s="32" t="s">
        <v>17</v>
      </c>
      <c r="C117" s="32" t="s">
        <v>15</v>
      </c>
      <c r="D117" s="32" t="s">
        <v>564</v>
      </c>
      <c r="E117" s="116">
        <v>0.28125</v>
      </c>
      <c r="F117" s="14">
        <v>0</v>
      </c>
      <c r="G117" s="1" t="s">
        <v>318</v>
      </c>
      <c r="H117" s="7">
        <v>41096</v>
      </c>
      <c r="I117" s="33" t="s">
        <v>562</v>
      </c>
      <c r="J117" s="33" t="s">
        <v>15</v>
      </c>
      <c r="K117" s="33" t="s">
        <v>563</v>
      </c>
      <c r="L117" s="116">
        <v>0.36458333333333331</v>
      </c>
      <c r="M117" s="14">
        <v>0</v>
      </c>
      <c r="N117" s="1" t="s">
        <v>560</v>
      </c>
      <c r="O117" s="7">
        <v>41219</v>
      </c>
      <c r="P117" s="33" t="s">
        <v>562</v>
      </c>
      <c r="Q117" s="33" t="s">
        <v>15</v>
      </c>
      <c r="R117" s="33" t="s">
        <v>563</v>
      </c>
      <c r="S117" s="116">
        <v>0.36458333333333331</v>
      </c>
      <c r="T117" s="14">
        <v>0</v>
      </c>
      <c r="U117" s="1"/>
    </row>
    <row r="118" spans="1:21" x14ac:dyDescent="0.2">
      <c r="A118" s="7">
        <v>40975</v>
      </c>
      <c r="B118" s="32" t="s">
        <v>17</v>
      </c>
      <c r="C118" s="32" t="s">
        <v>15</v>
      </c>
      <c r="D118" s="32" t="s">
        <v>564</v>
      </c>
      <c r="E118" s="116">
        <v>0.28125</v>
      </c>
      <c r="F118" s="14">
        <v>0</v>
      </c>
      <c r="G118" s="1" t="s">
        <v>577</v>
      </c>
      <c r="H118" s="7">
        <v>41097</v>
      </c>
      <c r="I118" s="30" t="s">
        <v>28</v>
      </c>
      <c r="J118" s="30" t="s">
        <v>15</v>
      </c>
      <c r="K118" s="30" t="s">
        <v>254</v>
      </c>
      <c r="L118" s="116">
        <v>0.37152777777777773</v>
      </c>
      <c r="M118" s="183" t="s">
        <v>602</v>
      </c>
      <c r="N118" s="1" t="s">
        <v>592</v>
      </c>
      <c r="O118" s="7">
        <v>41220</v>
      </c>
      <c r="P118" s="33" t="s">
        <v>562</v>
      </c>
      <c r="Q118" s="33" t="s">
        <v>15</v>
      </c>
      <c r="R118" s="33" t="s">
        <v>563</v>
      </c>
      <c r="S118" s="116">
        <v>0.36458333333333331</v>
      </c>
      <c r="T118" s="14">
        <v>0</v>
      </c>
      <c r="U118" s="1"/>
    </row>
    <row r="119" spans="1:21" x14ac:dyDescent="0.2">
      <c r="A119" s="7">
        <v>40976</v>
      </c>
      <c r="B119" s="32" t="s">
        <v>17</v>
      </c>
      <c r="C119" s="32" t="s">
        <v>15</v>
      </c>
      <c r="D119" s="32" t="s">
        <v>564</v>
      </c>
      <c r="E119" s="116">
        <v>0.28125</v>
      </c>
      <c r="F119" s="14">
        <v>0</v>
      </c>
      <c r="G119" s="1" t="s">
        <v>577</v>
      </c>
      <c r="H119" s="7">
        <v>41098</v>
      </c>
      <c r="I119" s="45"/>
      <c r="J119" s="45"/>
      <c r="K119" s="45"/>
      <c r="L119" s="85"/>
      <c r="M119" s="18"/>
      <c r="N119" s="103"/>
      <c r="O119" s="59">
        <v>41221</v>
      </c>
      <c r="P119" s="33" t="s">
        <v>562</v>
      </c>
      <c r="Q119" s="33" t="s">
        <v>15</v>
      </c>
      <c r="R119" s="33" t="s">
        <v>563</v>
      </c>
      <c r="S119" s="116">
        <v>0.36458333333333331</v>
      </c>
      <c r="T119" s="14">
        <v>0</v>
      </c>
      <c r="U119" s="1"/>
    </row>
    <row r="120" spans="1:21" x14ac:dyDescent="0.2">
      <c r="A120" s="7">
        <v>40977</v>
      </c>
      <c r="B120" s="32" t="s">
        <v>17</v>
      </c>
      <c r="C120" s="32" t="s">
        <v>15</v>
      </c>
      <c r="D120" s="32" t="s">
        <v>564</v>
      </c>
      <c r="E120" s="116">
        <v>0.28125</v>
      </c>
      <c r="F120" s="14">
        <v>0</v>
      </c>
      <c r="G120" s="1" t="s">
        <v>578</v>
      </c>
      <c r="H120" s="7">
        <v>41099</v>
      </c>
      <c r="I120" s="97"/>
      <c r="J120" s="98"/>
      <c r="K120" s="98"/>
      <c r="L120" s="99">
        <f>SUM(L114:L119)</f>
        <v>1.8298611111111109</v>
      </c>
      <c r="M120" s="100"/>
      <c r="N120" s="108"/>
      <c r="O120" s="7">
        <v>41222</v>
      </c>
      <c r="P120" s="33" t="s">
        <v>562</v>
      </c>
      <c r="Q120" s="33" t="s">
        <v>15</v>
      </c>
      <c r="R120" s="33" t="s">
        <v>563</v>
      </c>
      <c r="S120" s="116">
        <v>0.36458333333333331</v>
      </c>
      <c r="T120" s="14">
        <v>0</v>
      </c>
      <c r="U120" s="1"/>
    </row>
    <row r="121" spans="1:21" x14ac:dyDescent="0.2">
      <c r="A121" s="7">
        <v>40978</v>
      </c>
      <c r="B121" s="32" t="s">
        <v>17</v>
      </c>
      <c r="C121" s="32" t="s">
        <v>15</v>
      </c>
      <c r="D121" s="32" t="s">
        <v>39</v>
      </c>
      <c r="E121" s="116">
        <v>0.33333333333333331</v>
      </c>
      <c r="F121" s="14">
        <v>0</v>
      </c>
      <c r="G121" s="1" t="s">
        <v>578</v>
      </c>
      <c r="H121" s="7">
        <v>41100</v>
      </c>
      <c r="I121" s="32" t="s">
        <v>17</v>
      </c>
      <c r="J121" s="32" t="s">
        <v>15</v>
      </c>
      <c r="K121" s="32" t="s">
        <v>564</v>
      </c>
      <c r="L121" s="116">
        <v>0.28125</v>
      </c>
      <c r="M121" s="42" t="s">
        <v>600</v>
      </c>
      <c r="N121" s="1" t="s">
        <v>601</v>
      </c>
      <c r="O121" s="59">
        <v>41223</v>
      </c>
      <c r="P121" s="45"/>
      <c r="Q121" s="45"/>
      <c r="R121" s="45"/>
      <c r="S121" s="85"/>
      <c r="T121" s="18"/>
      <c r="U121" s="68" t="s">
        <v>50</v>
      </c>
    </row>
    <row r="122" spans="1:21" x14ac:dyDescent="0.2">
      <c r="A122" s="7">
        <v>40979</v>
      </c>
      <c r="B122" s="45"/>
      <c r="C122" s="45"/>
      <c r="D122" s="45"/>
      <c r="E122" s="85"/>
      <c r="F122" s="18"/>
      <c r="G122" s="103"/>
      <c r="H122" s="7">
        <v>41101</v>
      </c>
      <c r="I122" s="32" t="s">
        <v>17</v>
      </c>
      <c r="J122" s="32" t="s">
        <v>15</v>
      </c>
      <c r="K122" s="32" t="s">
        <v>564</v>
      </c>
      <c r="L122" s="116">
        <v>0.28125</v>
      </c>
      <c r="M122" s="14">
        <v>0</v>
      </c>
      <c r="N122" s="1" t="s">
        <v>560</v>
      </c>
      <c r="O122" s="59">
        <v>41224</v>
      </c>
      <c r="P122" s="45"/>
      <c r="Q122" s="45"/>
      <c r="R122" s="45"/>
      <c r="S122" s="85"/>
      <c r="T122" s="18"/>
      <c r="U122" s="103"/>
    </row>
    <row r="123" spans="1:21" x14ac:dyDescent="0.2">
      <c r="A123" s="7">
        <v>40980</v>
      </c>
      <c r="B123" s="97"/>
      <c r="C123" s="98"/>
      <c r="D123" s="98"/>
      <c r="E123" s="99">
        <f>SUM(E117:E122)</f>
        <v>1.4583333333333333</v>
      </c>
      <c r="F123" s="100"/>
      <c r="G123" s="108"/>
      <c r="H123" s="7">
        <v>41102</v>
      </c>
      <c r="I123" s="32" t="s">
        <v>17</v>
      </c>
      <c r="J123" s="32" t="s">
        <v>15</v>
      </c>
      <c r="K123" s="32" t="s">
        <v>564</v>
      </c>
      <c r="L123" s="116">
        <v>0.28125</v>
      </c>
      <c r="M123" s="14">
        <v>0</v>
      </c>
      <c r="N123" s="1" t="s">
        <v>560</v>
      </c>
      <c r="O123" s="59">
        <v>41225</v>
      </c>
      <c r="P123" s="97"/>
      <c r="Q123" s="98"/>
      <c r="R123" s="98"/>
      <c r="S123" s="99">
        <f>SUM(S117:S122)</f>
        <v>1.4583333333333333</v>
      </c>
      <c r="T123" s="100"/>
      <c r="U123" s="108"/>
    </row>
    <row r="124" spans="1:21" x14ac:dyDescent="0.2">
      <c r="A124" s="7">
        <v>40981</v>
      </c>
      <c r="B124" s="33" t="s">
        <v>562</v>
      </c>
      <c r="C124" s="33" t="s">
        <v>15</v>
      </c>
      <c r="D124" s="33" t="s">
        <v>563</v>
      </c>
      <c r="E124" s="116">
        <v>0.36458333333333331</v>
      </c>
      <c r="F124" s="14">
        <v>0</v>
      </c>
      <c r="G124" s="1" t="s">
        <v>560</v>
      </c>
      <c r="H124" s="7">
        <v>41103</v>
      </c>
      <c r="I124" s="75"/>
      <c r="J124" s="75"/>
      <c r="K124" s="75"/>
      <c r="L124" s="138">
        <v>0</v>
      </c>
      <c r="M124" s="76"/>
      <c r="N124" s="68" t="s">
        <v>50</v>
      </c>
      <c r="O124" s="7">
        <v>41226</v>
      </c>
      <c r="P124" s="32" t="s">
        <v>17</v>
      </c>
      <c r="Q124" s="32" t="s">
        <v>15</v>
      </c>
      <c r="R124" s="32" t="s">
        <v>564</v>
      </c>
      <c r="S124" s="116">
        <v>0.28125</v>
      </c>
      <c r="T124" s="14">
        <v>0</v>
      </c>
      <c r="U124" s="1" t="s">
        <v>318</v>
      </c>
    </row>
    <row r="125" spans="1:21" x14ac:dyDescent="0.2">
      <c r="A125" s="7">
        <v>40982</v>
      </c>
      <c r="B125" s="33" t="s">
        <v>562</v>
      </c>
      <c r="C125" s="33" t="s">
        <v>15</v>
      </c>
      <c r="D125" s="33" t="s">
        <v>563</v>
      </c>
      <c r="E125" s="116">
        <v>0.36458333333333331</v>
      </c>
      <c r="F125" s="14">
        <v>0</v>
      </c>
      <c r="G125" s="1" t="s">
        <v>560</v>
      </c>
      <c r="H125" s="7">
        <v>41104</v>
      </c>
      <c r="I125" s="74"/>
      <c r="J125" s="150"/>
      <c r="K125" s="150"/>
      <c r="L125" s="158"/>
      <c r="M125" s="150"/>
      <c r="N125" s="159" t="s">
        <v>360</v>
      </c>
      <c r="O125" s="7">
        <v>41227</v>
      </c>
      <c r="P125" s="32" t="s">
        <v>17</v>
      </c>
      <c r="Q125" s="32" t="s">
        <v>15</v>
      </c>
      <c r="R125" s="32" t="s">
        <v>564</v>
      </c>
      <c r="S125" s="116">
        <v>0.28125</v>
      </c>
      <c r="T125" s="14">
        <v>0</v>
      </c>
      <c r="U125" s="1"/>
    </row>
    <row r="126" spans="1:21" x14ac:dyDescent="0.2">
      <c r="A126" s="7">
        <v>40983</v>
      </c>
      <c r="B126" s="33" t="s">
        <v>562</v>
      </c>
      <c r="C126" s="33" t="s">
        <v>15</v>
      </c>
      <c r="D126" s="33" t="s">
        <v>563</v>
      </c>
      <c r="E126" s="116">
        <v>0.36458333333333331</v>
      </c>
      <c r="F126" s="14">
        <v>0</v>
      </c>
      <c r="G126" s="1" t="s">
        <v>560</v>
      </c>
      <c r="H126" s="7">
        <v>41105</v>
      </c>
      <c r="I126" s="45"/>
      <c r="J126" s="45"/>
      <c r="K126" s="45"/>
      <c r="L126" s="85"/>
      <c r="M126" s="18"/>
      <c r="N126" s="103"/>
      <c r="O126" s="59">
        <v>41228</v>
      </c>
      <c r="P126" s="32" t="s">
        <v>17</v>
      </c>
      <c r="Q126" s="32" t="s">
        <v>15</v>
      </c>
      <c r="R126" s="32" t="s">
        <v>564</v>
      </c>
      <c r="S126" s="116">
        <v>0.28125</v>
      </c>
      <c r="T126" s="14">
        <v>0</v>
      </c>
      <c r="U126" s="1"/>
    </row>
    <row r="127" spans="1:21" x14ac:dyDescent="0.2">
      <c r="A127" s="7">
        <v>40984</v>
      </c>
      <c r="B127" s="33" t="s">
        <v>562</v>
      </c>
      <c r="C127" s="33" t="s">
        <v>15</v>
      </c>
      <c r="D127" s="33" t="s">
        <v>563</v>
      </c>
      <c r="E127" s="116">
        <v>0.36458333333333331</v>
      </c>
      <c r="F127" s="14">
        <v>0</v>
      </c>
      <c r="G127" s="1" t="s">
        <v>560</v>
      </c>
      <c r="H127" s="7">
        <v>41106</v>
      </c>
      <c r="I127" s="97"/>
      <c r="J127" s="98"/>
      <c r="K127" s="98"/>
      <c r="L127" s="99">
        <f>SUM(L121:L126)</f>
        <v>0.84375</v>
      </c>
      <c r="M127" s="100"/>
      <c r="N127" s="108"/>
      <c r="O127" s="7">
        <v>41229</v>
      </c>
      <c r="P127" s="32" t="s">
        <v>17</v>
      </c>
      <c r="Q127" s="32" t="s">
        <v>15</v>
      </c>
      <c r="R127" s="32" t="s">
        <v>564</v>
      </c>
      <c r="S127" s="116">
        <v>0.28125</v>
      </c>
      <c r="T127" s="14">
        <v>0</v>
      </c>
      <c r="U127" s="1"/>
    </row>
    <row r="128" spans="1:21" x14ac:dyDescent="0.2">
      <c r="A128" s="7">
        <v>40985</v>
      </c>
      <c r="B128" s="45"/>
      <c r="C128" s="45"/>
      <c r="D128" s="45"/>
      <c r="E128" s="85"/>
      <c r="F128" s="18"/>
      <c r="G128" s="103"/>
      <c r="H128" s="7">
        <v>41107</v>
      </c>
      <c r="I128" s="33" t="s">
        <v>562</v>
      </c>
      <c r="J128" s="33" t="s">
        <v>15</v>
      </c>
      <c r="K128" s="33" t="s">
        <v>563</v>
      </c>
      <c r="L128" s="116">
        <v>0.36458333333333331</v>
      </c>
      <c r="M128" s="14">
        <v>0</v>
      </c>
      <c r="N128" s="1" t="s">
        <v>560</v>
      </c>
      <c r="O128" s="59">
        <v>41230</v>
      </c>
      <c r="P128" s="32" t="s">
        <v>17</v>
      </c>
      <c r="Q128" s="32" t="s">
        <v>15</v>
      </c>
      <c r="R128" s="32" t="s">
        <v>39</v>
      </c>
      <c r="S128" s="116">
        <v>0.33333333333333331</v>
      </c>
      <c r="T128" s="14">
        <v>0</v>
      </c>
      <c r="U128" s="1"/>
    </row>
    <row r="129" spans="1:21" x14ac:dyDescent="0.2">
      <c r="A129" s="7">
        <v>40986</v>
      </c>
      <c r="B129" s="45"/>
      <c r="C129" s="45"/>
      <c r="D129" s="45"/>
      <c r="E129" s="85"/>
      <c r="F129" s="18"/>
      <c r="G129" s="103"/>
      <c r="H129" s="7">
        <v>41108</v>
      </c>
      <c r="I129" s="33" t="s">
        <v>562</v>
      </c>
      <c r="J129" s="33" t="s">
        <v>15</v>
      </c>
      <c r="K129" s="33" t="s">
        <v>563</v>
      </c>
      <c r="L129" s="116">
        <v>0.36458333333333331</v>
      </c>
      <c r="M129" s="14">
        <v>0</v>
      </c>
      <c r="N129" s="1" t="s">
        <v>560</v>
      </c>
      <c r="O129" s="59">
        <v>41231</v>
      </c>
      <c r="P129" s="45"/>
      <c r="Q129" s="45"/>
      <c r="R129" s="45"/>
      <c r="S129" s="85"/>
      <c r="T129" s="18"/>
      <c r="U129" s="103"/>
    </row>
    <row r="130" spans="1:21" x14ac:dyDescent="0.2">
      <c r="A130" s="7">
        <v>40987</v>
      </c>
      <c r="B130" s="97"/>
      <c r="C130" s="98"/>
      <c r="D130" s="98"/>
      <c r="E130" s="99">
        <f>SUM(E124:E129)</f>
        <v>1.4583333333333333</v>
      </c>
      <c r="F130" s="100"/>
      <c r="G130" s="108"/>
      <c r="H130" s="7">
        <v>41109</v>
      </c>
      <c r="I130" s="33" t="s">
        <v>562</v>
      </c>
      <c r="J130" s="33" t="s">
        <v>15</v>
      </c>
      <c r="K130" s="33" t="s">
        <v>563</v>
      </c>
      <c r="L130" s="116">
        <v>0.36458333333333331</v>
      </c>
      <c r="M130" s="14">
        <v>0</v>
      </c>
      <c r="N130" s="1" t="s">
        <v>560</v>
      </c>
      <c r="O130" s="59">
        <v>41232</v>
      </c>
      <c r="P130" s="97"/>
      <c r="Q130" s="98"/>
      <c r="R130" s="98"/>
      <c r="S130" s="99">
        <f>SUM(S124:S129)</f>
        <v>1.4583333333333333</v>
      </c>
      <c r="T130" s="100"/>
      <c r="U130" s="108"/>
    </row>
    <row r="131" spans="1:21" x14ac:dyDescent="0.2">
      <c r="A131" s="7">
        <v>40988</v>
      </c>
      <c r="B131" s="32" t="s">
        <v>17</v>
      </c>
      <c r="C131" s="32" t="s">
        <v>15</v>
      </c>
      <c r="D131" s="32" t="s">
        <v>564</v>
      </c>
      <c r="E131" s="116">
        <v>0.28125</v>
      </c>
      <c r="F131" s="14">
        <v>0</v>
      </c>
      <c r="G131" s="1" t="s">
        <v>579</v>
      </c>
      <c r="H131" s="7">
        <v>41110</v>
      </c>
      <c r="I131" s="33" t="s">
        <v>562</v>
      </c>
      <c r="J131" s="33" t="s">
        <v>15</v>
      </c>
      <c r="K131" s="33" t="s">
        <v>563</v>
      </c>
      <c r="L131" s="116">
        <v>0.36458333333333331</v>
      </c>
      <c r="M131" s="14">
        <v>0</v>
      </c>
      <c r="N131" s="1" t="s">
        <v>560</v>
      </c>
      <c r="O131" s="7">
        <v>41233</v>
      </c>
      <c r="P131" s="191" t="s">
        <v>177</v>
      </c>
      <c r="Q131" s="191" t="s">
        <v>15</v>
      </c>
      <c r="R131" s="191" t="s">
        <v>586</v>
      </c>
      <c r="S131" s="116">
        <v>0.36458333333333331</v>
      </c>
      <c r="T131" s="14">
        <v>0</v>
      </c>
      <c r="U131" s="1" t="s">
        <v>613</v>
      </c>
    </row>
    <row r="132" spans="1:21" x14ac:dyDescent="0.2">
      <c r="A132" s="7">
        <v>40989</v>
      </c>
      <c r="B132" s="182" t="s">
        <v>17</v>
      </c>
      <c r="C132" s="32" t="s">
        <v>15</v>
      </c>
      <c r="D132" s="32" t="s">
        <v>564</v>
      </c>
      <c r="E132" s="116">
        <v>0.28125</v>
      </c>
      <c r="F132" s="14">
        <v>0</v>
      </c>
      <c r="G132" s="1" t="s">
        <v>580</v>
      </c>
      <c r="H132" s="7">
        <v>41111</v>
      </c>
      <c r="I132" s="45"/>
      <c r="J132" s="45"/>
      <c r="K132" s="45"/>
      <c r="L132" s="85"/>
      <c r="M132" s="18"/>
      <c r="N132" s="103"/>
      <c r="O132" s="7">
        <v>41234</v>
      </c>
      <c r="P132" s="190" t="s">
        <v>17</v>
      </c>
      <c r="Q132" s="190" t="s">
        <v>15</v>
      </c>
      <c r="R132" s="192" t="s">
        <v>612</v>
      </c>
      <c r="S132" s="116">
        <v>0.36458333333333331</v>
      </c>
      <c r="T132" s="14">
        <v>0</v>
      </c>
      <c r="U132" s="1" t="s">
        <v>613</v>
      </c>
    </row>
    <row r="133" spans="1:21" x14ac:dyDescent="0.2">
      <c r="A133" s="7">
        <v>40990</v>
      </c>
      <c r="B133" s="182" t="s">
        <v>17</v>
      </c>
      <c r="C133" s="32" t="s">
        <v>15</v>
      </c>
      <c r="D133" s="32" t="s">
        <v>564</v>
      </c>
      <c r="E133" s="116">
        <v>0.28125</v>
      </c>
      <c r="F133" s="14">
        <v>0</v>
      </c>
      <c r="G133" s="1" t="s">
        <v>581</v>
      </c>
      <c r="H133" s="7">
        <v>41112</v>
      </c>
      <c r="I133" s="45"/>
      <c r="J133" s="45"/>
      <c r="K133" s="45"/>
      <c r="L133" s="85"/>
      <c r="M133" s="18"/>
      <c r="N133" s="103"/>
      <c r="O133" s="59">
        <v>41235</v>
      </c>
      <c r="P133" s="33" t="s">
        <v>562</v>
      </c>
      <c r="Q133" s="33" t="s">
        <v>15</v>
      </c>
      <c r="R133" s="33" t="s">
        <v>563</v>
      </c>
      <c r="S133" s="116">
        <v>0.36458333333333331</v>
      </c>
      <c r="T133" s="14">
        <v>0</v>
      </c>
      <c r="U133" s="1" t="s">
        <v>318</v>
      </c>
    </row>
    <row r="134" spans="1:21" x14ac:dyDescent="0.2">
      <c r="A134" s="7">
        <v>40991</v>
      </c>
      <c r="B134" s="182" t="s">
        <v>17</v>
      </c>
      <c r="C134" s="32" t="s">
        <v>15</v>
      </c>
      <c r="D134" s="32" t="s">
        <v>564</v>
      </c>
      <c r="E134" s="116">
        <v>0.28125</v>
      </c>
      <c r="F134" s="14">
        <v>0</v>
      </c>
      <c r="G134" s="1" t="s">
        <v>582</v>
      </c>
      <c r="H134" s="7">
        <v>41113</v>
      </c>
      <c r="I134" s="97"/>
      <c r="J134" s="98"/>
      <c r="K134" s="98"/>
      <c r="L134" s="99">
        <f>SUM(L128:L133)</f>
        <v>1.4583333333333333</v>
      </c>
      <c r="M134" s="100"/>
      <c r="N134" s="108"/>
      <c r="O134" s="7">
        <v>41236</v>
      </c>
      <c r="P134" s="33" t="s">
        <v>562</v>
      </c>
      <c r="Q134" s="33" t="s">
        <v>15</v>
      </c>
      <c r="R134" s="33" t="s">
        <v>563</v>
      </c>
      <c r="S134" s="116">
        <v>0.36458333333333331</v>
      </c>
      <c r="T134" s="14">
        <v>0</v>
      </c>
      <c r="U134" s="1" t="s">
        <v>318</v>
      </c>
    </row>
    <row r="135" spans="1:21" x14ac:dyDescent="0.2">
      <c r="A135" s="7">
        <v>40992</v>
      </c>
      <c r="B135" s="182" t="s">
        <v>17</v>
      </c>
      <c r="C135" s="32" t="s">
        <v>15</v>
      </c>
      <c r="D135" s="32" t="s">
        <v>39</v>
      </c>
      <c r="E135" s="116">
        <v>0.33333333333333331</v>
      </c>
      <c r="F135" s="14">
        <v>0</v>
      </c>
      <c r="G135" s="1" t="s">
        <v>583</v>
      </c>
      <c r="H135" s="7">
        <v>41114</v>
      </c>
      <c r="I135" s="32" t="s">
        <v>17</v>
      </c>
      <c r="J135" s="32" t="s">
        <v>15</v>
      </c>
      <c r="K135" s="32" t="s">
        <v>564</v>
      </c>
      <c r="L135" s="116">
        <v>0.28125</v>
      </c>
      <c r="M135" s="14">
        <v>0</v>
      </c>
      <c r="N135" s="1" t="s">
        <v>560</v>
      </c>
      <c r="O135" s="59">
        <v>41237</v>
      </c>
      <c r="P135" s="45"/>
      <c r="Q135" s="45"/>
      <c r="R135" s="45"/>
      <c r="S135" s="85"/>
      <c r="T135" s="18"/>
      <c r="U135" s="103"/>
    </row>
    <row r="136" spans="1:21" x14ac:dyDescent="0.2">
      <c r="A136" s="7">
        <v>40993</v>
      </c>
      <c r="B136" s="45"/>
      <c r="C136" s="45"/>
      <c r="D136" s="45"/>
      <c r="E136" s="85"/>
      <c r="F136" s="18"/>
      <c r="G136" s="103"/>
      <c r="H136" s="7">
        <v>41115</v>
      </c>
      <c r="I136" s="32" t="s">
        <v>17</v>
      </c>
      <c r="J136" s="32" t="s">
        <v>15</v>
      </c>
      <c r="K136" s="32" t="s">
        <v>564</v>
      </c>
      <c r="L136" s="116">
        <v>0.28125</v>
      </c>
      <c r="M136" s="14">
        <v>0</v>
      </c>
      <c r="N136" s="1" t="s">
        <v>560</v>
      </c>
      <c r="O136" s="59">
        <v>41238</v>
      </c>
      <c r="P136" s="45"/>
      <c r="Q136" s="45"/>
      <c r="R136" s="45"/>
      <c r="S136" s="85"/>
      <c r="T136" s="18"/>
      <c r="U136" s="103"/>
    </row>
    <row r="137" spans="1:21" x14ac:dyDescent="0.2">
      <c r="A137" s="7">
        <v>40994</v>
      </c>
      <c r="B137" s="97"/>
      <c r="C137" s="98"/>
      <c r="D137" s="98"/>
      <c r="E137" s="99">
        <f>SUM(E131:E136)</f>
        <v>1.4583333333333333</v>
      </c>
      <c r="F137" s="100"/>
      <c r="G137" s="108"/>
      <c r="H137" s="7">
        <v>41116</v>
      </c>
      <c r="I137" s="32" t="s">
        <v>17</v>
      </c>
      <c r="J137" s="32" t="s">
        <v>15</v>
      </c>
      <c r="K137" s="32" t="s">
        <v>564</v>
      </c>
      <c r="L137" s="116">
        <v>0.28125</v>
      </c>
      <c r="M137" s="14">
        <v>0</v>
      </c>
      <c r="N137" s="1" t="s">
        <v>560</v>
      </c>
      <c r="O137" s="59">
        <v>41239</v>
      </c>
      <c r="P137" s="97"/>
      <c r="Q137" s="98"/>
      <c r="R137" s="98"/>
      <c r="S137" s="99">
        <f>SUM(S131:S136)</f>
        <v>1.4583333333333333</v>
      </c>
      <c r="T137" s="100"/>
      <c r="U137" s="108"/>
    </row>
    <row r="138" spans="1:21" x14ac:dyDescent="0.2">
      <c r="A138" s="7">
        <v>40995</v>
      </c>
      <c r="B138" s="75"/>
      <c r="C138" s="75"/>
      <c r="D138" s="75"/>
      <c r="E138" s="138">
        <v>0.36458333333333331</v>
      </c>
      <c r="F138" s="76"/>
      <c r="G138" s="68" t="s">
        <v>50</v>
      </c>
      <c r="H138" s="7">
        <v>41117</v>
      </c>
      <c r="I138" s="32" t="s">
        <v>17</v>
      </c>
      <c r="J138" s="32" t="s">
        <v>15</v>
      </c>
      <c r="K138" s="32" t="s">
        <v>564</v>
      </c>
      <c r="L138" s="116">
        <v>0.28125</v>
      </c>
      <c r="M138" s="14">
        <v>0</v>
      </c>
      <c r="N138" s="1" t="s">
        <v>560</v>
      </c>
      <c r="O138" s="7">
        <v>41240</v>
      </c>
      <c r="P138" s="32" t="s">
        <v>17</v>
      </c>
      <c r="Q138" s="32" t="s">
        <v>15</v>
      </c>
      <c r="R138" s="32" t="s">
        <v>564</v>
      </c>
      <c r="S138" s="116">
        <v>0.28125</v>
      </c>
      <c r="T138" s="14">
        <v>0</v>
      </c>
      <c r="U138" s="1" t="s">
        <v>585</v>
      </c>
    </row>
    <row r="139" spans="1:21" x14ac:dyDescent="0.2">
      <c r="A139" s="7">
        <v>40996</v>
      </c>
      <c r="B139" s="33" t="s">
        <v>562</v>
      </c>
      <c r="C139" s="33" t="s">
        <v>15</v>
      </c>
      <c r="D139" s="33" t="s">
        <v>563</v>
      </c>
      <c r="E139" s="116">
        <v>0.36458333333333331</v>
      </c>
      <c r="F139" s="14">
        <v>0</v>
      </c>
      <c r="G139" s="1" t="s">
        <v>560</v>
      </c>
      <c r="H139" s="7">
        <v>41118</v>
      </c>
      <c r="I139" s="32" t="s">
        <v>17</v>
      </c>
      <c r="J139" s="32" t="s">
        <v>15</v>
      </c>
      <c r="K139" s="32" t="s">
        <v>39</v>
      </c>
      <c r="L139" s="116">
        <v>0.33333333333333331</v>
      </c>
      <c r="M139" s="14">
        <v>0</v>
      </c>
      <c r="N139" s="1" t="s">
        <v>560</v>
      </c>
      <c r="O139" s="7">
        <v>41241</v>
      </c>
      <c r="P139" s="32" t="s">
        <v>17</v>
      </c>
      <c r="Q139" s="32" t="s">
        <v>15</v>
      </c>
      <c r="R139" s="32" t="s">
        <v>564</v>
      </c>
      <c r="S139" s="116">
        <v>0.28125</v>
      </c>
      <c r="T139" s="14">
        <v>0</v>
      </c>
      <c r="U139" s="1"/>
    </row>
    <row r="140" spans="1:21" x14ac:dyDescent="0.2">
      <c r="A140" s="7">
        <v>40997</v>
      </c>
      <c r="B140" s="20"/>
      <c r="C140" s="20"/>
      <c r="D140" s="20"/>
      <c r="E140" s="139">
        <v>0.36458333333333331</v>
      </c>
      <c r="F140" s="21"/>
      <c r="G140" s="19" t="s">
        <v>35</v>
      </c>
      <c r="H140" s="7">
        <v>41119</v>
      </c>
      <c r="I140" s="45"/>
      <c r="J140" s="45"/>
      <c r="K140" s="45"/>
      <c r="L140" s="85"/>
      <c r="M140" s="18"/>
      <c r="N140" s="103"/>
      <c r="O140" s="59">
        <v>41242</v>
      </c>
      <c r="P140" s="32" t="s">
        <v>17</v>
      </c>
      <c r="Q140" s="32" t="s">
        <v>15</v>
      </c>
      <c r="R140" s="32" t="s">
        <v>564</v>
      </c>
      <c r="S140" s="116">
        <v>0.28125</v>
      </c>
      <c r="T140" s="14">
        <v>0</v>
      </c>
      <c r="U140" s="1"/>
    </row>
    <row r="141" spans="1:21" x14ac:dyDescent="0.2">
      <c r="A141" s="7">
        <v>40998</v>
      </c>
      <c r="B141" s="20"/>
      <c r="C141" s="20"/>
      <c r="D141" s="20"/>
      <c r="E141" s="139">
        <v>0.36458333333333331</v>
      </c>
      <c r="F141" s="21"/>
      <c r="G141" s="19" t="s">
        <v>35</v>
      </c>
      <c r="H141" s="7">
        <v>41120</v>
      </c>
      <c r="I141" s="97"/>
      <c r="J141" s="98"/>
      <c r="K141" s="98"/>
      <c r="L141" s="99">
        <f>SUM(L135:L140)</f>
        <v>1.4583333333333333</v>
      </c>
      <c r="M141" s="100"/>
      <c r="N141" s="108"/>
      <c r="O141" s="7"/>
      <c r="P141" s="8"/>
      <c r="Q141" s="8"/>
      <c r="R141" s="8"/>
      <c r="S141" s="85"/>
      <c r="T141" s="43"/>
      <c r="U141" s="1"/>
    </row>
    <row r="142" spans="1:21" x14ac:dyDescent="0.2">
      <c r="A142" s="7"/>
      <c r="B142" s="8"/>
      <c r="C142" s="8"/>
      <c r="D142" s="8"/>
      <c r="E142" s="116"/>
      <c r="F142" s="43"/>
      <c r="G142" s="1"/>
      <c r="H142" s="7"/>
      <c r="I142" s="8"/>
      <c r="J142" s="8"/>
      <c r="K142" s="8"/>
      <c r="L142" s="85"/>
      <c r="M142" s="43"/>
      <c r="N142" s="1"/>
      <c r="O142" s="7"/>
      <c r="P142" s="8"/>
      <c r="Q142" s="8"/>
      <c r="R142" s="8"/>
      <c r="S142" s="85"/>
      <c r="T142" s="43"/>
      <c r="U142" s="1"/>
    </row>
    <row r="143" spans="1:21" x14ac:dyDescent="0.2">
      <c r="A143" s="7"/>
      <c r="B143" s="8"/>
      <c r="C143" s="8"/>
      <c r="D143" s="8"/>
      <c r="E143" s="85"/>
      <c r="F143" s="43"/>
      <c r="G143" s="1"/>
      <c r="H143" s="7"/>
      <c r="I143" s="8"/>
      <c r="J143" s="8"/>
      <c r="K143" s="8"/>
      <c r="L143" s="85"/>
      <c r="M143" s="43"/>
      <c r="N143" s="1"/>
      <c r="O143" s="7"/>
      <c r="P143" s="8"/>
      <c r="Q143" s="8"/>
      <c r="R143" s="8"/>
      <c r="S143" s="85"/>
      <c r="T143" s="43"/>
      <c r="U143" s="1"/>
    </row>
    <row r="144" spans="1:21" x14ac:dyDescent="0.2">
      <c r="A144" s="7"/>
      <c r="B144" s="8"/>
      <c r="C144" s="8"/>
      <c r="D144" s="8"/>
      <c r="E144" s="85"/>
      <c r="F144" s="43"/>
      <c r="G144" s="1"/>
      <c r="H144" s="7"/>
      <c r="I144" s="8"/>
      <c r="J144" s="8"/>
      <c r="K144" s="8"/>
      <c r="L144" s="85"/>
      <c r="M144" s="43"/>
      <c r="N144" s="1"/>
      <c r="O144" s="7"/>
      <c r="P144" s="8"/>
      <c r="Q144" s="8"/>
      <c r="R144" s="8"/>
      <c r="S144" s="85"/>
      <c r="T144" s="43"/>
      <c r="U144" s="1"/>
    </row>
    <row r="145" spans="1:21" x14ac:dyDescent="0.2">
      <c r="A145" s="7"/>
      <c r="B145" s="8"/>
      <c r="C145" s="8"/>
      <c r="D145" s="8"/>
      <c r="E145" s="85"/>
      <c r="F145" s="43"/>
      <c r="G145" s="1"/>
      <c r="H145" s="7"/>
      <c r="I145" s="8"/>
      <c r="J145" s="8"/>
      <c r="K145" s="8"/>
      <c r="L145" s="85"/>
      <c r="M145" s="43"/>
      <c r="N145" s="1"/>
      <c r="O145" s="7"/>
      <c r="P145" s="8"/>
      <c r="Q145" s="8"/>
      <c r="R145" s="8"/>
      <c r="S145" s="85"/>
      <c r="T145" s="43"/>
      <c r="U145" s="1"/>
    </row>
    <row r="146" spans="1:21" x14ac:dyDescent="0.2">
      <c r="A146" s="7"/>
      <c r="B146" s="8"/>
      <c r="C146" s="8"/>
      <c r="D146" s="8"/>
      <c r="E146" s="85"/>
      <c r="F146" s="43"/>
      <c r="G146" s="1"/>
      <c r="H146" s="7"/>
      <c r="I146" s="8"/>
      <c r="J146" s="8"/>
      <c r="K146" s="8"/>
      <c r="L146" s="85"/>
      <c r="M146" s="43"/>
      <c r="N146" s="1"/>
      <c r="O146" s="7"/>
      <c r="P146" s="8"/>
      <c r="Q146" s="8"/>
      <c r="R146" s="8"/>
      <c r="S146" s="85"/>
      <c r="T146" s="43"/>
      <c r="U146" s="1"/>
    </row>
    <row r="147" spans="1:21" x14ac:dyDescent="0.2">
      <c r="A147" s="7"/>
      <c r="B147" s="8"/>
      <c r="C147" s="8"/>
      <c r="D147" s="8"/>
      <c r="E147" s="85"/>
      <c r="F147" s="43"/>
      <c r="G147" s="1"/>
      <c r="H147" s="7"/>
      <c r="I147" s="8"/>
      <c r="J147" s="8"/>
      <c r="K147" s="8"/>
      <c r="L147" s="85"/>
      <c r="M147" s="43"/>
      <c r="N147" s="1"/>
      <c r="O147" s="7"/>
      <c r="P147" s="8"/>
      <c r="Q147" s="8"/>
      <c r="R147" s="8"/>
      <c r="S147" s="85"/>
      <c r="T147" s="43"/>
      <c r="U147" s="1"/>
    </row>
    <row r="148" spans="1:21" x14ac:dyDescent="0.2">
      <c r="A148" s="7"/>
      <c r="B148" s="8"/>
      <c r="C148" s="8"/>
      <c r="D148" s="8"/>
      <c r="E148" s="85"/>
      <c r="F148" s="43"/>
      <c r="G148" s="1"/>
      <c r="H148" s="7"/>
      <c r="I148" s="8"/>
      <c r="J148" s="8"/>
      <c r="K148" s="8"/>
      <c r="L148" s="85"/>
      <c r="M148" s="43"/>
      <c r="N148" s="1"/>
      <c r="O148" s="7"/>
      <c r="P148" s="8"/>
      <c r="Q148" s="8"/>
      <c r="R148" s="8"/>
      <c r="S148" s="85"/>
      <c r="T148" s="43"/>
      <c r="U148" s="1"/>
    </row>
    <row r="149" spans="1:21" x14ac:dyDescent="0.2">
      <c r="A149" s="7"/>
      <c r="B149" s="8"/>
      <c r="C149" s="8"/>
      <c r="D149" s="8"/>
      <c r="E149" s="85"/>
      <c r="F149" s="43"/>
      <c r="G149" s="1"/>
      <c r="H149" s="7"/>
      <c r="I149" s="8"/>
      <c r="J149" s="8"/>
      <c r="K149" s="8"/>
      <c r="L149" s="85"/>
      <c r="M149" s="43"/>
      <c r="N149" s="1"/>
      <c r="O149" s="7"/>
      <c r="P149" s="8"/>
      <c r="Q149" s="8"/>
      <c r="R149" s="8"/>
      <c r="S149" s="85"/>
      <c r="T149" s="43"/>
      <c r="U149" s="1"/>
    </row>
    <row r="150" spans="1:21" x14ac:dyDescent="0.2">
      <c r="A150" s="7"/>
      <c r="B150" s="8"/>
      <c r="C150" s="8"/>
      <c r="D150" s="8"/>
      <c r="E150" s="85"/>
      <c r="F150" s="43"/>
      <c r="G150" s="1"/>
      <c r="H150" s="7"/>
      <c r="I150" s="8"/>
      <c r="J150" s="8"/>
      <c r="K150" s="8"/>
      <c r="L150" s="85"/>
      <c r="M150" s="43"/>
      <c r="N150" s="1"/>
      <c r="O150" s="7"/>
      <c r="P150" s="8"/>
      <c r="Q150" s="8"/>
      <c r="R150" s="8"/>
      <c r="S150" s="85"/>
      <c r="T150" s="43"/>
      <c r="U150" s="1"/>
    </row>
    <row r="151" spans="1:21" x14ac:dyDescent="0.2">
      <c r="A151" s="7"/>
      <c r="B151" s="8"/>
      <c r="C151" s="8"/>
      <c r="D151" s="8"/>
      <c r="E151" s="85"/>
      <c r="F151" s="43"/>
      <c r="G151" s="1"/>
      <c r="H151" s="7"/>
      <c r="I151" s="8"/>
      <c r="J151" s="8"/>
      <c r="K151" s="8"/>
      <c r="L151" s="85"/>
      <c r="M151" s="43"/>
      <c r="N151" s="1"/>
      <c r="O151" s="7"/>
      <c r="P151" s="8"/>
      <c r="Q151" s="8"/>
      <c r="R151" s="8"/>
      <c r="S151" s="85"/>
      <c r="T151" s="43"/>
      <c r="U151" s="1"/>
    </row>
    <row r="152" spans="1:21" x14ac:dyDescent="0.2">
      <c r="A152" s="7"/>
      <c r="B152" s="8"/>
      <c r="C152" s="8"/>
      <c r="D152" s="8"/>
      <c r="E152" s="85"/>
      <c r="F152" s="43"/>
      <c r="G152" s="1"/>
      <c r="H152" s="7"/>
      <c r="I152" s="8"/>
      <c r="J152" s="8"/>
      <c r="K152" s="8"/>
      <c r="L152" s="85"/>
      <c r="M152" s="43"/>
      <c r="N152" s="1"/>
      <c r="O152" s="7"/>
      <c r="P152" s="8"/>
      <c r="Q152" s="8"/>
      <c r="R152" s="8"/>
      <c r="S152" s="85"/>
      <c r="T152" s="43"/>
      <c r="U152" s="1"/>
    </row>
    <row r="153" spans="1:21" x14ac:dyDescent="0.2">
      <c r="A153" s="7"/>
      <c r="B153" s="8"/>
      <c r="C153" s="8"/>
      <c r="D153" s="8"/>
      <c r="E153" s="85"/>
      <c r="F153" s="43"/>
      <c r="G153" s="1"/>
      <c r="H153" s="7"/>
      <c r="I153" s="8"/>
      <c r="J153" s="8"/>
      <c r="K153" s="8"/>
      <c r="L153" s="85"/>
      <c r="M153" s="43"/>
      <c r="N153" s="1"/>
      <c r="O153" s="7"/>
      <c r="P153" s="8"/>
      <c r="Q153" s="8"/>
      <c r="R153" s="8"/>
      <c r="S153" s="85"/>
      <c r="T153" s="43"/>
      <c r="U153" s="1"/>
    </row>
    <row r="154" spans="1:21" x14ac:dyDescent="0.2">
      <c r="A154" s="7"/>
      <c r="B154" s="8"/>
      <c r="C154" s="8"/>
      <c r="D154" s="8"/>
      <c r="E154" s="85"/>
      <c r="F154" s="43"/>
      <c r="G154" s="1"/>
      <c r="H154" s="7"/>
      <c r="I154" s="8"/>
      <c r="J154" s="8"/>
      <c r="K154" s="8"/>
      <c r="L154" s="85"/>
      <c r="M154" s="43"/>
      <c r="N154" s="1"/>
      <c r="O154" s="7"/>
      <c r="P154" s="8"/>
      <c r="Q154" s="8"/>
      <c r="R154" s="8"/>
      <c r="S154" s="85"/>
      <c r="T154" s="43"/>
      <c r="U154" s="1"/>
    </row>
    <row r="155" spans="1:21" x14ac:dyDescent="0.2">
      <c r="A155" s="7"/>
      <c r="B155" s="8"/>
      <c r="C155" s="8"/>
      <c r="D155" s="8"/>
      <c r="E155" s="85"/>
      <c r="F155" s="44"/>
      <c r="G155" s="29"/>
      <c r="H155" s="7"/>
      <c r="I155" s="8"/>
      <c r="J155" s="8"/>
      <c r="K155" s="8"/>
      <c r="L155" s="85"/>
      <c r="M155" s="44"/>
      <c r="N155" s="29"/>
      <c r="O155" s="7"/>
      <c r="P155" s="8"/>
      <c r="Q155" s="8"/>
      <c r="R155" s="8"/>
      <c r="S155" s="85"/>
      <c r="T155" s="44"/>
      <c r="U155" s="29"/>
    </row>
    <row r="156" spans="1:21" x14ac:dyDescent="0.2">
      <c r="A156" s="7"/>
      <c r="B156" s="8"/>
      <c r="C156" s="8"/>
      <c r="D156" s="8"/>
      <c r="E156" s="85"/>
      <c r="F156" s="43"/>
      <c r="G156" s="1"/>
      <c r="H156" s="7"/>
      <c r="I156" s="8"/>
      <c r="J156" s="8"/>
      <c r="K156" s="8"/>
      <c r="L156" s="85"/>
      <c r="M156" s="43"/>
      <c r="N156" s="1"/>
      <c r="O156" s="7"/>
      <c r="P156" s="8"/>
      <c r="Q156" s="8"/>
      <c r="R156" s="8"/>
      <c r="S156" s="85"/>
      <c r="T156" s="43"/>
      <c r="U156" s="1"/>
    </row>
    <row r="157" spans="1:21" x14ac:dyDescent="0.2">
      <c r="A157" s="7"/>
      <c r="B157" s="8"/>
      <c r="C157" s="8"/>
      <c r="D157" s="8"/>
      <c r="E157" s="85"/>
      <c r="F157" s="43"/>
      <c r="G157" s="1"/>
      <c r="H157" s="7"/>
      <c r="I157" s="8"/>
      <c r="J157" s="8"/>
      <c r="K157" s="8"/>
      <c r="L157" s="85"/>
      <c r="M157" s="43"/>
      <c r="N157" s="1"/>
      <c r="O157" s="7"/>
      <c r="P157" s="8"/>
      <c r="Q157" s="8"/>
      <c r="R157" s="8"/>
      <c r="S157" s="85"/>
      <c r="T157" s="43"/>
      <c r="U157" s="1"/>
    </row>
    <row r="158" spans="1:21" x14ac:dyDescent="0.2">
      <c r="A158" s="7"/>
      <c r="B158" s="8"/>
      <c r="C158" s="8"/>
      <c r="D158" s="8"/>
      <c r="E158" s="85"/>
      <c r="F158" s="43"/>
      <c r="G158" s="1"/>
      <c r="H158" s="7"/>
      <c r="I158" s="8"/>
      <c r="J158" s="8"/>
      <c r="K158" s="8"/>
      <c r="L158" s="85"/>
      <c r="M158" s="43"/>
      <c r="N158" s="1"/>
      <c r="O158" s="7"/>
      <c r="P158" s="8"/>
      <c r="Q158" s="8"/>
      <c r="R158" s="8"/>
      <c r="S158" s="85"/>
      <c r="T158" s="43"/>
      <c r="U158" s="1"/>
    </row>
    <row r="159" spans="1:21" x14ac:dyDescent="0.2">
      <c r="A159" s="7"/>
      <c r="B159" s="8"/>
      <c r="C159" s="8"/>
      <c r="D159" s="8"/>
      <c r="E159" s="85"/>
      <c r="F159" s="43"/>
      <c r="G159" s="1"/>
      <c r="H159" s="7"/>
      <c r="I159" s="8"/>
      <c r="J159" s="8"/>
      <c r="K159" s="8"/>
      <c r="L159" s="85"/>
      <c r="M159" s="43"/>
      <c r="N159" s="1"/>
      <c r="O159" s="7"/>
      <c r="P159" s="8"/>
      <c r="Q159" s="8"/>
      <c r="R159" s="8"/>
      <c r="S159" s="85"/>
      <c r="T159" s="43"/>
      <c r="U159" s="1"/>
    </row>
    <row r="160" spans="1:21" x14ac:dyDescent="0.2">
      <c r="A160" s="7"/>
      <c r="B160" s="8"/>
      <c r="C160" s="8"/>
      <c r="D160" s="8"/>
      <c r="E160" s="85"/>
      <c r="F160" s="43"/>
      <c r="G160" s="1"/>
      <c r="H160" s="7"/>
      <c r="I160" s="8"/>
      <c r="J160" s="8"/>
      <c r="K160" s="8"/>
      <c r="L160" s="85"/>
      <c r="M160" s="43"/>
      <c r="N160" s="1"/>
      <c r="O160" s="7"/>
      <c r="P160" s="8"/>
      <c r="Q160" s="8"/>
      <c r="R160" s="8"/>
      <c r="S160" s="85"/>
      <c r="T160" s="43"/>
      <c r="U160" s="1"/>
    </row>
    <row r="161" spans="1:21" x14ac:dyDescent="0.2">
      <c r="A161" s="7"/>
      <c r="B161" s="8"/>
      <c r="C161" s="8"/>
      <c r="D161" s="8"/>
      <c r="E161" s="85"/>
      <c r="F161" s="43"/>
      <c r="G161" s="1"/>
      <c r="H161" s="7"/>
      <c r="I161" s="8"/>
      <c r="J161" s="8"/>
      <c r="K161" s="8"/>
      <c r="L161" s="85"/>
      <c r="M161" s="43"/>
      <c r="N161" s="1"/>
      <c r="O161" s="7"/>
      <c r="P161" s="8"/>
      <c r="Q161" s="8"/>
      <c r="R161" s="8"/>
      <c r="S161" s="85"/>
      <c r="T161" s="43"/>
      <c r="U161" s="1"/>
    </row>
    <row r="162" spans="1:21" ht="13.5" thickBot="1" x14ac:dyDescent="0.25">
      <c r="A162" s="7"/>
      <c r="B162" s="8"/>
      <c r="C162" s="8"/>
      <c r="D162" s="8"/>
      <c r="E162" s="85"/>
      <c r="F162" s="43"/>
      <c r="G162" s="1"/>
      <c r="H162" s="7"/>
      <c r="I162" s="8"/>
      <c r="J162" s="8"/>
      <c r="K162" s="8"/>
      <c r="L162" s="85"/>
      <c r="M162" s="43"/>
      <c r="N162" s="1"/>
      <c r="O162" s="7"/>
      <c r="P162" s="8"/>
      <c r="Q162" s="8"/>
      <c r="R162" s="8"/>
      <c r="S162" s="85"/>
      <c r="T162" s="43"/>
      <c r="U162" s="1"/>
    </row>
    <row r="163" spans="1:21" ht="13.5" thickBot="1" x14ac:dyDescent="0.25">
      <c r="A163" s="17" t="s">
        <v>46</v>
      </c>
      <c r="B163" s="15" t="s">
        <v>47</v>
      </c>
      <c r="C163" s="15"/>
      <c r="D163" s="15"/>
      <c r="E163" s="15"/>
      <c r="F163" s="53" t="s">
        <v>116</v>
      </c>
      <c r="G163" s="16" t="s">
        <v>70</v>
      </c>
      <c r="H163" s="17" t="s">
        <v>46</v>
      </c>
      <c r="I163" s="15" t="s">
        <v>47</v>
      </c>
      <c r="J163" s="15"/>
      <c r="K163" s="15"/>
      <c r="L163" s="15"/>
      <c r="M163" s="53" t="s">
        <v>120</v>
      </c>
      <c r="N163" s="16" t="s">
        <v>70</v>
      </c>
      <c r="O163" s="17" t="s">
        <v>46</v>
      </c>
      <c r="P163" s="15" t="s">
        <v>47</v>
      </c>
      <c r="Q163" s="15"/>
      <c r="R163" s="15"/>
      <c r="S163" s="15"/>
      <c r="T163" s="53" t="s">
        <v>124</v>
      </c>
      <c r="U163" s="16" t="s">
        <v>70</v>
      </c>
    </row>
    <row r="164" spans="1:21" x14ac:dyDescent="0.2">
      <c r="A164" s="3" t="s">
        <v>18</v>
      </c>
      <c r="B164" s="4" t="s">
        <v>19</v>
      </c>
      <c r="C164" s="4" t="s">
        <v>21</v>
      </c>
      <c r="D164" s="4" t="s">
        <v>20</v>
      </c>
      <c r="E164" s="5" t="s">
        <v>43</v>
      </c>
      <c r="F164" s="5" t="s">
        <v>22</v>
      </c>
      <c r="G164" s="6" t="s">
        <v>30</v>
      </c>
      <c r="H164" s="3" t="s">
        <v>18</v>
      </c>
      <c r="I164" s="4" t="s">
        <v>19</v>
      </c>
      <c r="J164" s="4" t="s">
        <v>21</v>
      </c>
      <c r="K164" s="4" t="s">
        <v>20</v>
      </c>
      <c r="L164" s="5" t="s">
        <v>43</v>
      </c>
      <c r="M164" s="5" t="s">
        <v>22</v>
      </c>
      <c r="N164" s="6" t="s">
        <v>30</v>
      </c>
      <c r="O164" s="3" t="s">
        <v>18</v>
      </c>
      <c r="P164" s="4" t="s">
        <v>19</v>
      </c>
      <c r="Q164" s="4" t="s">
        <v>21</v>
      </c>
      <c r="R164" s="4" t="s">
        <v>20</v>
      </c>
      <c r="S164" s="5" t="s">
        <v>43</v>
      </c>
      <c r="T164" s="5" t="s">
        <v>22</v>
      </c>
      <c r="U164" s="6" t="s">
        <v>30</v>
      </c>
    </row>
    <row r="165" spans="1:21" x14ac:dyDescent="0.2">
      <c r="A165" s="7">
        <v>40999</v>
      </c>
      <c r="B165" s="45"/>
      <c r="C165" s="45"/>
      <c r="D165" s="45"/>
      <c r="E165" s="85"/>
      <c r="F165" s="18"/>
      <c r="G165" s="103"/>
      <c r="H165" s="7">
        <v>41121</v>
      </c>
      <c r="I165" s="33" t="s">
        <v>562</v>
      </c>
      <c r="J165" s="33" t="s">
        <v>15</v>
      </c>
      <c r="K165" s="33" t="s">
        <v>563</v>
      </c>
      <c r="L165" s="116">
        <v>0.36458333333333331</v>
      </c>
      <c r="M165" s="14">
        <v>0</v>
      </c>
      <c r="N165" s="1" t="s">
        <v>560</v>
      </c>
      <c r="O165" s="7">
        <v>41243</v>
      </c>
      <c r="P165" s="32" t="s">
        <v>17</v>
      </c>
      <c r="Q165" s="32" t="s">
        <v>15</v>
      </c>
      <c r="R165" s="32" t="s">
        <v>564</v>
      </c>
      <c r="S165" s="116">
        <v>0.28125</v>
      </c>
      <c r="T165" s="14">
        <v>0</v>
      </c>
      <c r="U165" s="1"/>
    </row>
    <row r="166" spans="1:21" x14ac:dyDescent="0.2">
      <c r="A166" s="7">
        <v>41000</v>
      </c>
      <c r="B166" s="45"/>
      <c r="C166" s="45"/>
      <c r="D166" s="45"/>
      <c r="E166" s="85"/>
      <c r="F166" s="18"/>
      <c r="G166" s="103"/>
      <c r="H166" s="7">
        <v>41122</v>
      </c>
      <c r="I166" s="33" t="s">
        <v>562</v>
      </c>
      <c r="J166" s="33" t="s">
        <v>15</v>
      </c>
      <c r="K166" s="33" t="s">
        <v>563</v>
      </c>
      <c r="L166" s="116">
        <v>0.36458333333333331</v>
      </c>
      <c r="M166" s="14">
        <v>0</v>
      </c>
      <c r="N166" s="1" t="s">
        <v>560</v>
      </c>
      <c r="O166" s="59">
        <v>41244</v>
      </c>
      <c r="P166" s="32" t="s">
        <v>17</v>
      </c>
      <c r="Q166" s="32" t="s">
        <v>15</v>
      </c>
      <c r="R166" s="32" t="s">
        <v>39</v>
      </c>
      <c r="S166" s="116">
        <v>0.33333333333333331</v>
      </c>
      <c r="T166" s="14">
        <v>0</v>
      </c>
      <c r="U166" s="1"/>
    </row>
    <row r="167" spans="1:21" x14ac:dyDescent="0.2">
      <c r="A167" s="7">
        <v>41001</v>
      </c>
      <c r="B167" s="97"/>
      <c r="C167" s="98"/>
      <c r="D167" s="98"/>
      <c r="E167" s="99">
        <f>SUM(E138:E166)</f>
        <v>1.4583333333333333</v>
      </c>
      <c r="F167" s="100"/>
      <c r="G167" s="108"/>
      <c r="H167" s="7">
        <v>41123</v>
      </c>
      <c r="I167" s="33" t="s">
        <v>562</v>
      </c>
      <c r="J167" s="33" t="s">
        <v>15</v>
      </c>
      <c r="K167" s="33" t="s">
        <v>563</v>
      </c>
      <c r="L167" s="116">
        <v>0.36458333333333331</v>
      </c>
      <c r="M167" s="14">
        <v>0</v>
      </c>
      <c r="N167" s="1" t="s">
        <v>560</v>
      </c>
      <c r="O167" s="59">
        <v>41245</v>
      </c>
      <c r="P167" s="45"/>
      <c r="Q167" s="45"/>
      <c r="R167" s="45"/>
      <c r="S167" s="85"/>
      <c r="T167" s="18"/>
      <c r="U167" s="103"/>
    </row>
    <row r="168" spans="1:21" x14ac:dyDescent="0.2">
      <c r="A168" s="7">
        <v>41002</v>
      </c>
      <c r="B168" s="32" t="s">
        <v>17</v>
      </c>
      <c r="C168" s="32" t="s">
        <v>15</v>
      </c>
      <c r="D168" s="32" t="s">
        <v>564</v>
      </c>
      <c r="E168" s="116">
        <v>0.28125</v>
      </c>
      <c r="F168" s="14">
        <v>0</v>
      </c>
      <c r="G168" s="1" t="s">
        <v>560</v>
      </c>
      <c r="H168" s="7">
        <v>41124</v>
      </c>
      <c r="I168" s="33" t="s">
        <v>562</v>
      </c>
      <c r="J168" s="33" t="s">
        <v>15</v>
      </c>
      <c r="K168" s="33" t="s">
        <v>563</v>
      </c>
      <c r="L168" s="116">
        <v>0.36458333333333331</v>
      </c>
      <c r="M168" s="14">
        <v>0</v>
      </c>
      <c r="N168" s="1" t="s">
        <v>560</v>
      </c>
      <c r="O168" s="59">
        <v>41246</v>
      </c>
      <c r="P168" s="97"/>
      <c r="Q168" s="98"/>
      <c r="R168" s="98"/>
      <c r="S168" s="99">
        <f>SUM(S138:S167)</f>
        <v>1.4583333333333333</v>
      </c>
      <c r="T168" s="100"/>
      <c r="U168" s="108"/>
    </row>
    <row r="169" spans="1:21" x14ac:dyDescent="0.2">
      <c r="A169" s="7">
        <v>41003</v>
      </c>
      <c r="B169" s="20"/>
      <c r="C169" s="20"/>
      <c r="D169" s="20"/>
      <c r="E169" s="139">
        <v>0.28125</v>
      </c>
      <c r="F169" s="21"/>
      <c r="G169" s="19" t="s">
        <v>35</v>
      </c>
      <c r="H169" s="7">
        <v>41125</v>
      </c>
      <c r="I169" s="45"/>
      <c r="J169" s="45"/>
      <c r="K169" s="45"/>
      <c r="L169" s="85"/>
      <c r="M169" s="18"/>
      <c r="N169" s="103"/>
      <c r="O169" s="7">
        <v>41247</v>
      </c>
      <c r="P169" s="33" t="s">
        <v>562</v>
      </c>
      <c r="Q169" s="33" t="s">
        <v>15</v>
      </c>
      <c r="R169" s="33" t="s">
        <v>563</v>
      </c>
      <c r="S169" s="116">
        <v>0.36458333333333331</v>
      </c>
      <c r="T169" s="14">
        <v>0</v>
      </c>
      <c r="U169" s="1" t="s">
        <v>585</v>
      </c>
    </row>
    <row r="170" spans="1:21" x14ac:dyDescent="0.2">
      <c r="A170" s="7">
        <v>41004</v>
      </c>
      <c r="B170" s="20"/>
      <c r="C170" s="20"/>
      <c r="D170" s="20"/>
      <c r="E170" s="139">
        <v>0.28125</v>
      </c>
      <c r="F170" s="21"/>
      <c r="G170" s="19" t="s">
        <v>35</v>
      </c>
      <c r="H170" s="7">
        <v>41126</v>
      </c>
      <c r="I170" s="45"/>
      <c r="J170" s="45"/>
      <c r="K170" s="45"/>
      <c r="L170" s="85"/>
      <c r="M170" s="18"/>
      <c r="N170" s="103"/>
      <c r="O170" s="7">
        <v>41248</v>
      </c>
      <c r="P170" s="20"/>
      <c r="Q170" s="20"/>
      <c r="R170" s="20"/>
      <c r="S170" s="139">
        <v>0.36458333333333331</v>
      </c>
      <c r="T170" s="21"/>
      <c r="U170" s="19" t="s">
        <v>35</v>
      </c>
    </row>
    <row r="171" spans="1:21" x14ac:dyDescent="0.2">
      <c r="A171" s="7">
        <v>41005</v>
      </c>
      <c r="B171" s="20"/>
      <c r="C171" s="20"/>
      <c r="D171" s="20"/>
      <c r="E171" s="139">
        <v>0.28125</v>
      </c>
      <c r="F171" s="21"/>
      <c r="G171" s="19" t="s">
        <v>35</v>
      </c>
      <c r="H171" s="7">
        <v>41127</v>
      </c>
      <c r="I171" s="97"/>
      <c r="J171" s="98"/>
      <c r="K171" s="98"/>
      <c r="L171" s="99">
        <f>SUM(L165:L170)</f>
        <v>1.4583333333333333</v>
      </c>
      <c r="M171" s="100"/>
      <c r="N171" s="108"/>
      <c r="O171" s="59">
        <v>41249</v>
      </c>
      <c r="P171" s="20"/>
      <c r="Q171" s="20"/>
      <c r="R171" s="20"/>
      <c r="S171" s="139">
        <v>0.36458333333333331</v>
      </c>
      <c r="T171" s="21"/>
      <c r="U171" s="19" t="s">
        <v>35</v>
      </c>
    </row>
    <row r="172" spans="1:21" x14ac:dyDescent="0.2">
      <c r="A172" s="7">
        <v>41006</v>
      </c>
      <c r="B172" s="20"/>
      <c r="C172" s="20"/>
      <c r="D172" s="20"/>
      <c r="E172" s="139">
        <v>0.33333333333333331</v>
      </c>
      <c r="F172" s="21"/>
      <c r="G172" s="19" t="s">
        <v>35</v>
      </c>
      <c r="H172" s="7">
        <v>41128</v>
      </c>
      <c r="I172" s="74"/>
      <c r="J172" s="150"/>
      <c r="K172" s="150"/>
      <c r="L172" s="158"/>
      <c r="M172" s="150"/>
      <c r="N172" s="159" t="s">
        <v>360</v>
      </c>
      <c r="O172" s="7">
        <v>41250</v>
      </c>
      <c r="P172" s="33" t="s">
        <v>562</v>
      </c>
      <c r="Q172" s="33" t="s">
        <v>15</v>
      </c>
      <c r="R172" s="33" t="s">
        <v>563</v>
      </c>
      <c r="S172" s="116">
        <v>0.36458333333333331</v>
      </c>
      <c r="T172" s="14">
        <v>0</v>
      </c>
      <c r="U172" s="1" t="s">
        <v>318</v>
      </c>
    </row>
    <row r="173" spans="1:21" x14ac:dyDescent="0.2">
      <c r="A173" s="7">
        <v>41007</v>
      </c>
      <c r="B173" s="45"/>
      <c r="C173" s="45"/>
      <c r="D173" s="45"/>
      <c r="E173" s="85"/>
      <c r="F173" s="18"/>
      <c r="G173" s="103"/>
      <c r="H173" s="7">
        <v>41129</v>
      </c>
      <c r="I173" s="74"/>
      <c r="J173" s="150"/>
      <c r="K173" s="150"/>
      <c r="L173" s="158"/>
      <c r="M173" s="150"/>
      <c r="N173" s="159" t="s">
        <v>360</v>
      </c>
      <c r="O173" s="59">
        <v>41251</v>
      </c>
      <c r="P173" s="45"/>
      <c r="Q173" s="45"/>
      <c r="R173" s="45"/>
      <c r="S173" s="85"/>
      <c r="T173" s="18"/>
      <c r="U173" s="103"/>
    </row>
    <row r="174" spans="1:21" x14ac:dyDescent="0.2">
      <c r="A174" s="7">
        <v>41008</v>
      </c>
      <c r="B174" s="97"/>
      <c r="C174" s="98"/>
      <c r="D174" s="98"/>
      <c r="E174" s="99">
        <f>SUM(E168:E173)</f>
        <v>1.4583333333333333</v>
      </c>
      <c r="F174" s="100"/>
      <c r="G174" s="108"/>
      <c r="H174" s="7">
        <v>41130</v>
      </c>
      <c r="I174" s="74"/>
      <c r="J174" s="150"/>
      <c r="K174" s="150"/>
      <c r="L174" s="158"/>
      <c r="M174" s="150"/>
      <c r="N174" s="159" t="s">
        <v>360</v>
      </c>
      <c r="O174" s="59">
        <v>41252</v>
      </c>
      <c r="P174" s="45"/>
      <c r="Q174" s="45"/>
      <c r="R174" s="45"/>
      <c r="S174" s="85"/>
      <c r="T174" s="18"/>
      <c r="U174" s="103"/>
    </row>
    <row r="175" spans="1:21" x14ac:dyDescent="0.2">
      <c r="A175" s="7">
        <v>41009</v>
      </c>
      <c r="B175" s="33" t="s">
        <v>562</v>
      </c>
      <c r="C175" s="33" t="s">
        <v>15</v>
      </c>
      <c r="D175" s="33" t="s">
        <v>563</v>
      </c>
      <c r="E175" s="116">
        <v>0.36458333333333331</v>
      </c>
      <c r="F175" s="14">
        <v>0</v>
      </c>
      <c r="G175" s="1" t="s">
        <v>560</v>
      </c>
      <c r="H175" s="7">
        <v>41131</v>
      </c>
      <c r="I175" s="74"/>
      <c r="J175" s="150"/>
      <c r="K175" s="150"/>
      <c r="L175" s="158"/>
      <c r="M175" s="150"/>
      <c r="N175" s="159" t="s">
        <v>360</v>
      </c>
      <c r="O175" s="59">
        <v>41253</v>
      </c>
      <c r="P175" s="97"/>
      <c r="Q175" s="98"/>
      <c r="R175" s="98"/>
      <c r="S175" s="99">
        <f>SUM(S169:S174)</f>
        <v>1.4583333333333333</v>
      </c>
      <c r="T175" s="100"/>
      <c r="U175" s="108"/>
    </row>
    <row r="176" spans="1:21" x14ac:dyDescent="0.2">
      <c r="A176" s="7">
        <v>41010</v>
      </c>
      <c r="B176" s="33" t="s">
        <v>562</v>
      </c>
      <c r="C176" s="33" t="s">
        <v>15</v>
      </c>
      <c r="D176" s="33" t="s">
        <v>563</v>
      </c>
      <c r="E176" s="116">
        <v>0.36458333333333331</v>
      </c>
      <c r="F176" s="14">
        <v>0</v>
      </c>
      <c r="G176" s="1" t="s">
        <v>560</v>
      </c>
      <c r="H176" s="7">
        <v>41132</v>
      </c>
      <c r="I176" s="74"/>
      <c r="J176" s="150"/>
      <c r="K176" s="150"/>
      <c r="L176" s="158"/>
      <c r="M176" s="150"/>
      <c r="N176" s="159" t="s">
        <v>360</v>
      </c>
      <c r="O176" s="7">
        <v>41254</v>
      </c>
      <c r="P176" s="32" t="s">
        <v>17</v>
      </c>
      <c r="Q176" s="32" t="s">
        <v>15</v>
      </c>
      <c r="R176" s="32" t="s">
        <v>564</v>
      </c>
      <c r="S176" s="116">
        <v>0.28125</v>
      </c>
      <c r="T176" s="14">
        <v>0</v>
      </c>
      <c r="U176" s="1" t="s">
        <v>318</v>
      </c>
    </row>
    <row r="177" spans="1:21" x14ac:dyDescent="0.2">
      <c r="A177" s="7">
        <v>41011</v>
      </c>
      <c r="B177" s="33" t="s">
        <v>562</v>
      </c>
      <c r="C177" s="33" t="s">
        <v>15</v>
      </c>
      <c r="D177" s="33" t="s">
        <v>563</v>
      </c>
      <c r="E177" s="116">
        <v>0.36458333333333331</v>
      </c>
      <c r="F177" s="14">
        <v>0</v>
      </c>
      <c r="G177" s="1" t="s">
        <v>560</v>
      </c>
      <c r="H177" s="7">
        <v>41133</v>
      </c>
      <c r="I177" s="45"/>
      <c r="J177" s="45"/>
      <c r="K177" s="45"/>
      <c r="L177" s="85"/>
      <c r="M177" s="18"/>
      <c r="N177" s="103"/>
      <c r="O177" s="7">
        <v>41255</v>
      </c>
      <c r="P177" s="193" t="s">
        <v>17</v>
      </c>
      <c r="Q177" s="193"/>
      <c r="R177" s="193" t="s">
        <v>469</v>
      </c>
      <c r="S177" s="139">
        <v>0.36458333333333331</v>
      </c>
      <c r="T177" s="21"/>
      <c r="U177" s="19" t="s">
        <v>35</v>
      </c>
    </row>
    <row r="178" spans="1:21" x14ac:dyDescent="0.2">
      <c r="A178" s="7">
        <v>41012</v>
      </c>
      <c r="B178" s="33" t="s">
        <v>562</v>
      </c>
      <c r="C178" s="33" t="s">
        <v>15</v>
      </c>
      <c r="D178" s="33" t="s">
        <v>563</v>
      </c>
      <c r="E178" s="116">
        <v>0.36458333333333331</v>
      </c>
      <c r="F178" s="14">
        <v>0</v>
      </c>
      <c r="G178" s="1" t="s">
        <v>560</v>
      </c>
      <c r="H178" s="7">
        <v>41134</v>
      </c>
      <c r="I178" s="97"/>
      <c r="J178" s="98"/>
      <c r="K178" s="98"/>
      <c r="L178" s="99">
        <f>SUM(L172:L177)</f>
        <v>0</v>
      </c>
      <c r="M178" s="100"/>
      <c r="N178" s="108"/>
      <c r="O178" s="59">
        <v>41256</v>
      </c>
      <c r="P178" s="20"/>
      <c r="Q178" s="20"/>
      <c r="R178" s="20"/>
      <c r="S178" s="139">
        <v>0.36458333333333331</v>
      </c>
      <c r="T178" s="21"/>
      <c r="U178" s="19" t="s">
        <v>35</v>
      </c>
    </row>
    <row r="179" spans="1:21" x14ac:dyDescent="0.2">
      <c r="A179" s="7">
        <v>41013</v>
      </c>
      <c r="B179" s="45"/>
      <c r="C179" s="45"/>
      <c r="D179" s="45"/>
      <c r="E179" s="85"/>
      <c r="F179" s="18"/>
      <c r="G179" s="103"/>
      <c r="H179" s="7">
        <v>41135</v>
      </c>
      <c r="I179" s="75"/>
      <c r="J179" s="75"/>
      <c r="K179" s="75"/>
      <c r="L179" s="138">
        <v>0</v>
      </c>
      <c r="M179" s="76"/>
      <c r="N179" s="68" t="s">
        <v>50</v>
      </c>
      <c r="O179" s="7">
        <v>41257</v>
      </c>
      <c r="P179" s="20"/>
      <c r="Q179" s="20"/>
      <c r="R179" s="20"/>
      <c r="S179" s="139">
        <v>0.36458333333333331</v>
      </c>
      <c r="T179" s="21"/>
      <c r="U179" s="19" t="s">
        <v>35</v>
      </c>
    </row>
    <row r="180" spans="1:21" x14ac:dyDescent="0.2">
      <c r="A180" s="7">
        <v>41014</v>
      </c>
      <c r="B180" s="45"/>
      <c r="C180" s="45"/>
      <c r="D180" s="45"/>
      <c r="E180" s="85"/>
      <c r="F180" s="18"/>
      <c r="G180" s="103"/>
      <c r="H180" s="7">
        <v>41136</v>
      </c>
      <c r="I180" s="74"/>
      <c r="J180" s="150"/>
      <c r="K180" s="150"/>
      <c r="L180" s="158"/>
      <c r="M180" s="150"/>
      <c r="N180" s="159" t="s">
        <v>360</v>
      </c>
      <c r="O180" s="59">
        <v>41258</v>
      </c>
      <c r="P180" s="20"/>
      <c r="Q180" s="20"/>
      <c r="R180" s="20"/>
      <c r="S180" s="139">
        <v>0.36458333333333331</v>
      </c>
      <c r="T180" s="21"/>
      <c r="U180" s="19" t="s">
        <v>35</v>
      </c>
    </row>
    <row r="181" spans="1:21" x14ac:dyDescent="0.2">
      <c r="A181" s="7">
        <v>41015</v>
      </c>
      <c r="B181" s="97"/>
      <c r="C181" s="98"/>
      <c r="D181" s="98"/>
      <c r="E181" s="99">
        <f>SUM(E175:E180)</f>
        <v>1.4583333333333333</v>
      </c>
      <c r="F181" s="100"/>
      <c r="G181" s="108"/>
      <c r="H181" s="7">
        <v>41137</v>
      </c>
      <c r="I181" s="74"/>
      <c r="J181" s="150"/>
      <c r="K181" s="150"/>
      <c r="L181" s="158"/>
      <c r="M181" s="150"/>
      <c r="N181" s="159" t="s">
        <v>360</v>
      </c>
      <c r="O181" s="59">
        <v>41259</v>
      </c>
      <c r="P181" s="45"/>
      <c r="Q181" s="45"/>
      <c r="R181" s="45"/>
      <c r="S181" s="85"/>
      <c r="T181" s="18"/>
      <c r="U181" s="103"/>
    </row>
    <row r="182" spans="1:21" x14ac:dyDescent="0.2">
      <c r="A182" s="7">
        <v>41016</v>
      </c>
      <c r="B182" s="32" t="s">
        <v>17</v>
      </c>
      <c r="C182" s="32" t="s">
        <v>15</v>
      </c>
      <c r="D182" s="32" t="s">
        <v>564</v>
      </c>
      <c r="E182" s="116">
        <v>0.28125</v>
      </c>
      <c r="F182" s="14">
        <v>0</v>
      </c>
      <c r="G182" s="1" t="s">
        <v>560</v>
      </c>
      <c r="H182" s="7">
        <v>41138</v>
      </c>
      <c r="I182" s="74"/>
      <c r="J182" s="150"/>
      <c r="K182" s="150"/>
      <c r="L182" s="158"/>
      <c r="M182" s="150"/>
      <c r="N182" s="159" t="s">
        <v>360</v>
      </c>
      <c r="O182" s="59">
        <v>41260</v>
      </c>
      <c r="P182" s="97"/>
      <c r="Q182" s="98"/>
      <c r="R182" s="98"/>
      <c r="S182" s="99">
        <f>SUM(S176:S181)</f>
        <v>1.739583333333333</v>
      </c>
      <c r="T182" s="100"/>
      <c r="U182" s="108"/>
    </row>
    <row r="183" spans="1:21" x14ac:dyDescent="0.2">
      <c r="A183" s="7">
        <v>41017</v>
      </c>
      <c r="B183" s="32" t="s">
        <v>17</v>
      </c>
      <c r="C183" s="32" t="s">
        <v>15</v>
      </c>
      <c r="D183" s="32" t="s">
        <v>564</v>
      </c>
      <c r="E183" s="116">
        <v>0.28125</v>
      </c>
      <c r="F183" s="14">
        <v>0</v>
      </c>
      <c r="G183" s="1" t="s">
        <v>560</v>
      </c>
      <c r="H183" s="7">
        <v>41139</v>
      </c>
      <c r="I183" s="45"/>
      <c r="J183" s="45"/>
      <c r="K183" s="45"/>
      <c r="L183" s="85"/>
      <c r="M183" s="18"/>
      <c r="N183" s="103"/>
      <c r="O183" s="7">
        <v>41261</v>
      </c>
      <c r="P183" s="33" t="s">
        <v>562</v>
      </c>
      <c r="Q183" s="33" t="s">
        <v>15</v>
      </c>
      <c r="R183" s="33" t="s">
        <v>563</v>
      </c>
      <c r="S183" s="116">
        <v>0.36458333333333331</v>
      </c>
      <c r="T183" s="14">
        <v>0</v>
      </c>
      <c r="U183" s="1"/>
    </row>
    <row r="184" spans="1:21" x14ac:dyDescent="0.2">
      <c r="A184" s="7">
        <v>41018</v>
      </c>
      <c r="B184" s="32" t="s">
        <v>17</v>
      </c>
      <c r="C184" s="32" t="s">
        <v>15</v>
      </c>
      <c r="D184" s="32" t="s">
        <v>564</v>
      </c>
      <c r="E184" s="116">
        <v>0.28125</v>
      </c>
      <c r="F184" s="14">
        <v>0</v>
      </c>
      <c r="G184" s="1" t="s">
        <v>560</v>
      </c>
      <c r="H184" s="7">
        <v>41140</v>
      </c>
      <c r="I184" s="45"/>
      <c r="J184" s="45"/>
      <c r="K184" s="45"/>
      <c r="L184" s="85"/>
      <c r="M184" s="18"/>
      <c r="N184" s="103"/>
      <c r="O184" s="7">
        <v>41262</v>
      </c>
      <c r="P184" s="33" t="s">
        <v>562</v>
      </c>
      <c r="Q184" s="194" t="s">
        <v>15</v>
      </c>
      <c r="R184" s="33" t="s">
        <v>563</v>
      </c>
      <c r="S184" s="187">
        <v>0.36458333333333331</v>
      </c>
      <c r="T184" s="186" t="s">
        <v>614</v>
      </c>
      <c r="U184" s="1" t="s">
        <v>615</v>
      </c>
    </row>
    <row r="185" spans="1:21" x14ac:dyDescent="0.2">
      <c r="A185" s="7">
        <v>41019</v>
      </c>
      <c r="B185" s="32" t="s">
        <v>17</v>
      </c>
      <c r="C185" s="32" t="s">
        <v>15</v>
      </c>
      <c r="D185" s="32" t="s">
        <v>564</v>
      </c>
      <c r="E185" s="116">
        <v>0.28125</v>
      </c>
      <c r="F185" s="14">
        <v>0</v>
      </c>
      <c r="G185" s="1" t="s">
        <v>560</v>
      </c>
      <c r="H185" s="7">
        <v>41141</v>
      </c>
      <c r="I185" s="97"/>
      <c r="J185" s="98"/>
      <c r="K185" s="98"/>
      <c r="L185" s="99">
        <f>SUM(L179:L184)</f>
        <v>0</v>
      </c>
      <c r="M185" s="100"/>
      <c r="N185" s="108"/>
      <c r="O185" s="59">
        <v>41263</v>
      </c>
      <c r="P185" s="33" t="s">
        <v>562</v>
      </c>
      <c r="Q185" s="33" t="s">
        <v>15</v>
      </c>
      <c r="R185" s="33" t="s">
        <v>563</v>
      </c>
      <c r="S185" s="116">
        <v>0.36458333333333331</v>
      </c>
      <c r="T185" s="14">
        <v>0</v>
      </c>
      <c r="U185" s="1"/>
    </row>
    <row r="186" spans="1:21" x14ac:dyDescent="0.2">
      <c r="A186" s="7">
        <v>41020</v>
      </c>
      <c r="B186" s="32" t="s">
        <v>17</v>
      </c>
      <c r="C186" s="32" t="s">
        <v>15</v>
      </c>
      <c r="D186" s="32" t="s">
        <v>39</v>
      </c>
      <c r="E186" s="116">
        <v>0.33333333333333331</v>
      </c>
      <c r="F186" s="14">
        <v>0</v>
      </c>
      <c r="G186" s="1" t="s">
        <v>560</v>
      </c>
      <c r="H186" s="7">
        <v>41142</v>
      </c>
      <c r="I186" s="74"/>
      <c r="J186" s="150"/>
      <c r="K186" s="150"/>
      <c r="L186" s="158"/>
      <c r="M186" s="150"/>
      <c r="N186" s="159" t="s">
        <v>360</v>
      </c>
      <c r="O186" s="7">
        <v>41264</v>
      </c>
      <c r="P186" s="33" t="s">
        <v>562</v>
      </c>
      <c r="Q186" s="33" t="s">
        <v>15</v>
      </c>
      <c r="R186" s="33" t="s">
        <v>563</v>
      </c>
      <c r="S186" s="116">
        <v>0.36458333333333331</v>
      </c>
      <c r="T186" s="14">
        <v>0</v>
      </c>
      <c r="U186" s="1"/>
    </row>
    <row r="187" spans="1:21" x14ac:dyDescent="0.2">
      <c r="A187" s="7">
        <v>41021</v>
      </c>
      <c r="B187" s="45"/>
      <c r="C187" s="45"/>
      <c r="D187" s="45"/>
      <c r="E187" s="85"/>
      <c r="F187" s="18"/>
      <c r="G187" s="103"/>
      <c r="H187" s="7">
        <v>41143</v>
      </c>
      <c r="I187" s="74"/>
      <c r="J187" s="150"/>
      <c r="K187" s="150"/>
      <c r="L187" s="158"/>
      <c r="M187" s="150"/>
      <c r="N187" s="159" t="s">
        <v>360</v>
      </c>
      <c r="O187" s="59">
        <v>41265</v>
      </c>
      <c r="P187" s="45"/>
      <c r="Q187" s="45"/>
      <c r="R187" s="45"/>
      <c r="S187" s="85"/>
      <c r="T187" s="18"/>
      <c r="U187" s="103"/>
    </row>
    <row r="188" spans="1:21" x14ac:dyDescent="0.2">
      <c r="A188" s="7">
        <v>41022</v>
      </c>
      <c r="B188" s="97"/>
      <c r="C188" s="98"/>
      <c r="D188" s="98"/>
      <c r="E188" s="99">
        <f>SUM(E182:E187)</f>
        <v>1.4583333333333333</v>
      </c>
      <c r="F188" s="100"/>
      <c r="G188" s="108"/>
      <c r="H188" s="7">
        <v>41144</v>
      </c>
      <c r="I188" s="74"/>
      <c r="J188" s="150"/>
      <c r="K188" s="150"/>
      <c r="L188" s="158"/>
      <c r="M188" s="150"/>
      <c r="N188" s="159" t="s">
        <v>360</v>
      </c>
      <c r="O188" s="59">
        <v>41266</v>
      </c>
      <c r="P188" s="45"/>
      <c r="Q188" s="45"/>
      <c r="R188" s="45"/>
      <c r="S188" s="85"/>
      <c r="T188" s="18"/>
      <c r="U188" s="103"/>
    </row>
    <row r="189" spans="1:21" x14ac:dyDescent="0.2">
      <c r="A189" s="7">
        <v>41023</v>
      </c>
      <c r="B189" s="33" t="s">
        <v>562</v>
      </c>
      <c r="C189" s="33" t="s">
        <v>15</v>
      </c>
      <c r="D189" s="33" t="s">
        <v>563</v>
      </c>
      <c r="E189" s="116">
        <v>0.36458333333333331</v>
      </c>
      <c r="F189" s="14">
        <v>0</v>
      </c>
      <c r="G189" s="1" t="s">
        <v>560</v>
      </c>
      <c r="H189" s="7">
        <v>41145</v>
      </c>
      <c r="I189" s="74"/>
      <c r="J189" s="150"/>
      <c r="K189" s="150"/>
      <c r="L189" s="158"/>
      <c r="M189" s="150"/>
      <c r="N189" s="159" t="s">
        <v>360</v>
      </c>
      <c r="O189" s="59">
        <v>41267</v>
      </c>
      <c r="P189" s="97"/>
      <c r="Q189" s="98"/>
      <c r="R189" s="98"/>
      <c r="S189" s="99">
        <f>SUM(S183:S188)</f>
        <v>1.4583333333333333</v>
      </c>
      <c r="T189" s="100"/>
      <c r="U189" s="108" t="s">
        <v>616</v>
      </c>
    </row>
    <row r="190" spans="1:21" x14ac:dyDescent="0.2">
      <c r="A190" s="7">
        <v>41024</v>
      </c>
      <c r="B190" s="33" t="s">
        <v>562</v>
      </c>
      <c r="C190" s="33" t="s">
        <v>15</v>
      </c>
      <c r="D190" s="33" t="s">
        <v>563</v>
      </c>
      <c r="E190" s="116">
        <v>0.36458333333333331</v>
      </c>
      <c r="F190" s="14">
        <v>0</v>
      </c>
      <c r="G190" s="1" t="s">
        <v>560</v>
      </c>
      <c r="H190" s="7">
        <v>41146</v>
      </c>
      <c r="I190" s="74"/>
      <c r="J190" s="150"/>
      <c r="K190" s="150"/>
      <c r="L190" s="158"/>
      <c r="M190" s="150"/>
      <c r="N190" s="159" t="s">
        <v>360</v>
      </c>
      <c r="O190" s="7">
        <v>41268</v>
      </c>
      <c r="P190" s="74"/>
      <c r="Q190" s="150"/>
      <c r="R190" s="150"/>
      <c r="S190" s="158"/>
      <c r="T190" s="150"/>
      <c r="U190" s="159" t="s">
        <v>360</v>
      </c>
    </row>
    <row r="191" spans="1:21" x14ac:dyDescent="0.2">
      <c r="A191" s="7">
        <v>41025</v>
      </c>
      <c r="B191" s="33" t="s">
        <v>562</v>
      </c>
      <c r="C191" s="33" t="s">
        <v>15</v>
      </c>
      <c r="D191" s="33" t="s">
        <v>563</v>
      </c>
      <c r="E191" s="116">
        <v>0.36458333333333331</v>
      </c>
      <c r="F191" s="14">
        <v>0</v>
      </c>
      <c r="G191" s="1" t="s">
        <v>560</v>
      </c>
      <c r="H191" s="7">
        <v>41147</v>
      </c>
      <c r="I191" s="45"/>
      <c r="J191" s="45"/>
      <c r="K191" s="45"/>
      <c r="L191" s="85"/>
      <c r="M191" s="18"/>
      <c r="N191" s="103"/>
      <c r="O191" s="7">
        <v>41269</v>
      </c>
      <c r="P191" s="74"/>
      <c r="Q191" s="150"/>
      <c r="R191" s="150"/>
      <c r="S191" s="158"/>
      <c r="T191" s="150"/>
      <c r="U191" s="159" t="s">
        <v>360</v>
      </c>
    </row>
    <row r="192" spans="1:21" x14ac:dyDescent="0.2">
      <c r="A192" s="7">
        <v>41026</v>
      </c>
      <c r="B192" s="33" t="s">
        <v>562</v>
      </c>
      <c r="C192" s="33" t="s">
        <v>15</v>
      </c>
      <c r="D192" s="33" t="s">
        <v>563</v>
      </c>
      <c r="E192" s="116">
        <v>0.36458333333333331</v>
      </c>
      <c r="F192" s="14">
        <v>0</v>
      </c>
      <c r="G192" s="1" t="s">
        <v>560</v>
      </c>
      <c r="H192" s="7">
        <v>41148</v>
      </c>
      <c r="I192" s="97"/>
      <c r="J192" s="98"/>
      <c r="K192" s="98"/>
      <c r="L192" s="99">
        <f>SUM(L186:L191)</f>
        <v>0</v>
      </c>
      <c r="M192" s="100"/>
      <c r="N192" s="108"/>
      <c r="O192" s="59">
        <v>41270</v>
      </c>
      <c r="P192" s="74"/>
      <c r="Q192" s="150"/>
      <c r="R192" s="150"/>
      <c r="S192" s="158"/>
      <c r="T192" s="150"/>
      <c r="U192" s="159" t="s">
        <v>360</v>
      </c>
    </row>
    <row r="193" spans="1:21" x14ac:dyDescent="0.2">
      <c r="A193" s="7">
        <v>41027</v>
      </c>
      <c r="B193" s="45"/>
      <c r="C193" s="45"/>
      <c r="D193" s="45"/>
      <c r="E193" s="85"/>
      <c r="F193" s="18"/>
      <c r="G193" s="103"/>
      <c r="H193" s="7">
        <v>41149</v>
      </c>
      <c r="I193" s="33" t="s">
        <v>562</v>
      </c>
      <c r="J193" s="33" t="s">
        <v>15</v>
      </c>
      <c r="K193" s="33" t="s">
        <v>563</v>
      </c>
      <c r="L193" s="116">
        <v>0.36458333333333331</v>
      </c>
      <c r="M193" s="14">
        <v>0</v>
      </c>
      <c r="N193" s="1" t="s">
        <v>603</v>
      </c>
      <c r="O193" s="7">
        <v>41271</v>
      </c>
      <c r="P193" s="74"/>
      <c r="Q193" s="150"/>
      <c r="R193" s="150"/>
      <c r="S193" s="158"/>
      <c r="T193" s="150"/>
      <c r="U193" s="159" t="s">
        <v>360</v>
      </c>
    </row>
    <row r="194" spans="1:21" x14ac:dyDescent="0.2">
      <c r="A194" s="7">
        <v>41028</v>
      </c>
      <c r="B194" s="45"/>
      <c r="C194" s="45"/>
      <c r="D194" s="45"/>
      <c r="E194" s="85"/>
      <c r="F194" s="18"/>
      <c r="G194" s="103"/>
      <c r="H194" s="7">
        <v>41150</v>
      </c>
      <c r="I194" s="33" t="s">
        <v>562</v>
      </c>
      <c r="J194" s="33" t="s">
        <v>15</v>
      </c>
      <c r="K194" s="33" t="s">
        <v>563</v>
      </c>
      <c r="L194" s="116">
        <v>0.36458333333333331</v>
      </c>
      <c r="M194" s="14">
        <v>0</v>
      </c>
      <c r="N194" s="1"/>
      <c r="O194" s="59">
        <v>41272</v>
      </c>
      <c r="P194" s="74"/>
      <c r="Q194" s="150"/>
      <c r="R194" s="150"/>
      <c r="S194" s="158"/>
      <c r="T194" s="150"/>
      <c r="U194" s="159" t="s">
        <v>360</v>
      </c>
    </row>
    <row r="195" spans="1:21" x14ac:dyDescent="0.2">
      <c r="A195" s="7"/>
      <c r="B195" s="97"/>
      <c r="C195" s="98"/>
      <c r="D195" s="98"/>
      <c r="E195" s="99">
        <f>SUM(E189:E194)</f>
        <v>1.4583333333333333</v>
      </c>
      <c r="F195" s="100"/>
      <c r="G195" s="108"/>
      <c r="H195" s="7">
        <v>41151</v>
      </c>
      <c r="I195" s="33" t="s">
        <v>562</v>
      </c>
      <c r="J195" s="33" t="s">
        <v>15</v>
      </c>
      <c r="K195" s="33" t="s">
        <v>563</v>
      </c>
      <c r="L195" s="116">
        <v>0.36458333333333331</v>
      </c>
      <c r="M195" s="14">
        <v>0</v>
      </c>
      <c r="N195" s="1"/>
      <c r="O195" s="59">
        <v>41273</v>
      </c>
      <c r="P195" s="45"/>
      <c r="Q195" s="45"/>
      <c r="R195" s="45"/>
      <c r="S195" s="85"/>
      <c r="T195" s="18"/>
      <c r="U195" s="103"/>
    </row>
    <row r="196" spans="1:21" x14ac:dyDescent="0.2">
      <c r="A196" s="7"/>
      <c r="B196" s="8"/>
      <c r="C196" s="8"/>
      <c r="D196" s="8"/>
      <c r="E196" s="85"/>
      <c r="F196" s="43"/>
      <c r="G196" s="1"/>
      <c r="H196" s="7"/>
      <c r="I196" s="8"/>
      <c r="J196" s="8"/>
      <c r="K196" s="8"/>
      <c r="L196" s="85"/>
      <c r="M196" s="43"/>
      <c r="N196" s="1"/>
      <c r="O196" s="7"/>
      <c r="P196" s="97"/>
      <c r="Q196" s="98"/>
      <c r="R196" s="98"/>
      <c r="S196" s="99">
        <f>SUM(S190:S195)</f>
        <v>0</v>
      </c>
      <c r="T196" s="100"/>
      <c r="U196" s="108"/>
    </row>
    <row r="197" spans="1:21" x14ac:dyDescent="0.2">
      <c r="A197" s="7"/>
      <c r="B197" s="8"/>
      <c r="C197" s="8"/>
      <c r="D197" s="8"/>
      <c r="E197" s="85"/>
      <c r="F197" s="43"/>
      <c r="G197" s="1"/>
      <c r="H197" s="7"/>
      <c r="I197" s="8"/>
      <c r="J197" s="8"/>
      <c r="K197" s="8"/>
      <c r="L197" s="85"/>
      <c r="M197" s="43"/>
      <c r="N197" s="1"/>
      <c r="O197" s="7"/>
      <c r="P197" s="8"/>
      <c r="Q197" s="8"/>
      <c r="R197" s="8"/>
      <c r="S197" s="85"/>
      <c r="T197" s="43"/>
      <c r="U197" s="1"/>
    </row>
    <row r="198" spans="1:21" x14ac:dyDescent="0.2">
      <c r="A198" s="7"/>
      <c r="B198" s="8"/>
      <c r="C198" s="8"/>
      <c r="D198" s="8"/>
      <c r="E198" s="85"/>
      <c r="F198" s="43"/>
      <c r="G198" s="1"/>
      <c r="H198" s="7"/>
      <c r="I198" s="8"/>
      <c r="J198" s="8"/>
      <c r="K198" s="8"/>
      <c r="L198" s="85"/>
      <c r="M198" s="43"/>
      <c r="N198" s="1"/>
      <c r="O198" s="7"/>
      <c r="P198" s="8"/>
      <c r="Q198" s="8"/>
      <c r="R198" s="8"/>
      <c r="S198" s="85"/>
      <c r="T198" s="43"/>
      <c r="U198" s="1"/>
    </row>
    <row r="199" spans="1:21" x14ac:dyDescent="0.2">
      <c r="A199" s="7"/>
      <c r="B199" s="8"/>
      <c r="C199" s="8"/>
      <c r="D199" s="8"/>
      <c r="E199" s="85"/>
      <c r="F199" s="43"/>
      <c r="G199" s="1"/>
      <c r="H199" s="7"/>
      <c r="I199" s="8"/>
      <c r="J199" s="8"/>
      <c r="K199" s="8"/>
      <c r="L199" s="85"/>
      <c r="M199" s="43"/>
      <c r="N199" s="1"/>
      <c r="O199" s="7"/>
      <c r="P199" s="8"/>
      <c r="Q199" s="8"/>
      <c r="R199" s="8"/>
      <c r="S199" s="85"/>
      <c r="T199" s="43"/>
      <c r="U199" s="1"/>
    </row>
    <row r="200" spans="1:21" x14ac:dyDescent="0.2">
      <c r="A200" s="7"/>
      <c r="B200" s="8"/>
      <c r="C200" s="8"/>
      <c r="D200" s="8"/>
      <c r="E200" s="85"/>
      <c r="F200" s="43"/>
      <c r="G200" s="1"/>
      <c r="H200" s="7"/>
      <c r="I200" s="8"/>
      <c r="J200" s="8"/>
      <c r="K200" s="8"/>
      <c r="L200" s="85"/>
      <c r="M200" s="43"/>
      <c r="N200" s="1"/>
      <c r="O200" s="7"/>
      <c r="P200" s="8"/>
      <c r="Q200" s="8"/>
      <c r="R200" s="8"/>
      <c r="S200" s="85"/>
      <c r="T200" s="43"/>
      <c r="U200" s="1"/>
    </row>
    <row r="201" spans="1:21" x14ac:dyDescent="0.2">
      <c r="A201" s="7"/>
      <c r="B201" s="8"/>
      <c r="C201" s="8"/>
      <c r="D201" s="8"/>
      <c r="E201" s="85"/>
      <c r="F201" s="43"/>
      <c r="G201" s="1"/>
      <c r="H201" s="7"/>
      <c r="I201" s="8"/>
      <c r="J201" s="8"/>
      <c r="K201" s="8"/>
      <c r="L201" s="85"/>
      <c r="M201" s="43"/>
      <c r="N201" s="1"/>
      <c r="O201" s="7"/>
      <c r="P201" s="8"/>
      <c r="Q201" s="8"/>
      <c r="R201" s="8"/>
      <c r="S201" s="85"/>
      <c r="T201" s="43"/>
      <c r="U201" s="1"/>
    </row>
    <row r="202" spans="1:21" x14ac:dyDescent="0.2">
      <c r="A202" s="7"/>
      <c r="B202" s="8"/>
      <c r="C202" s="8"/>
      <c r="D202" s="8"/>
      <c r="E202" s="85"/>
      <c r="F202" s="43"/>
      <c r="G202" s="1"/>
      <c r="H202" s="7"/>
      <c r="I202" s="8"/>
      <c r="J202" s="8"/>
      <c r="K202" s="8"/>
      <c r="L202" s="85"/>
      <c r="M202" s="43"/>
      <c r="N202" s="1"/>
      <c r="O202" s="7"/>
      <c r="P202" s="8"/>
      <c r="Q202" s="8"/>
      <c r="R202" s="8"/>
      <c r="S202" s="85"/>
      <c r="T202" s="43"/>
      <c r="U202" s="1"/>
    </row>
    <row r="203" spans="1:21" x14ac:dyDescent="0.2">
      <c r="A203" s="7"/>
      <c r="B203" s="8"/>
      <c r="C203" s="8"/>
      <c r="D203" s="8"/>
      <c r="E203" s="85"/>
      <c r="F203" s="43"/>
      <c r="G203" s="1"/>
      <c r="H203" s="7"/>
      <c r="I203" s="8"/>
      <c r="J203" s="8"/>
      <c r="K203" s="8"/>
      <c r="L203" s="85"/>
      <c r="M203" s="43"/>
      <c r="N203" s="1"/>
      <c r="O203" s="7"/>
      <c r="P203" s="8"/>
      <c r="Q203" s="8"/>
      <c r="R203" s="8"/>
      <c r="S203" s="85"/>
      <c r="T203" s="43"/>
      <c r="U203" s="1"/>
    </row>
    <row r="204" spans="1:21" x14ac:dyDescent="0.2">
      <c r="A204" s="7"/>
      <c r="B204" s="8"/>
      <c r="C204" s="8"/>
      <c r="D204" s="8"/>
      <c r="E204" s="85"/>
      <c r="F204" s="43"/>
      <c r="G204" s="1"/>
      <c r="H204" s="7"/>
      <c r="I204" s="8"/>
      <c r="J204" s="8"/>
      <c r="K204" s="8"/>
      <c r="L204" s="85"/>
      <c r="M204" s="43"/>
      <c r="N204" s="1"/>
      <c r="O204" s="7"/>
      <c r="P204" s="8"/>
      <c r="Q204" s="8"/>
      <c r="R204" s="8"/>
      <c r="S204" s="85"/>
      <c r="T204" s="43"/>
      <c r="U204" s="1"/>
    </row>
    <row r="205" spans="1:21" x14ac:dyDescent="0.2">
      <c r="A205" s="7"/>
      <c r="B205" s="8"/>
      <c r="C205" s="8"/>
      <c r="D205" s="8"/>
      <c r="E205" s="85"/>
      <c r="F205" s="43"/>
      <c r="G205" s="1"/>
      <c r="H205" s="7"/>
      <c r="I205" s="8"/>
      <c r="J205" s="8"/>
      <c r="K205" s="8"/>
      <c r="L205" s="85"/>
      <c r="M205" s="43"/>
      <c r="N205" s="1"/>
      <c r="O205" s="7"/>
      <c r="P205" s="8"/>
      <c r="Q205" s="8"/>
      <c r="R205" s="8"/>
      <c r="S205" s="85"/>
      <c r="T205" s="43"/>
      <c r="U205" s="1"/>
    </row>
    <row r="206" spans="1:21" x14ac:dyDescent="0.2">
      <c r="A206" s="7"/>
      <c r="B206" s="8"/>
      <c r="C206" s="8"/>
      <c r="D206" s="8"/>
      <c r="E206" s="85"/>
      <c r="F206" s="43"/>
      <c r="G206" s="1"/>
      <c r="H206" s="7"/>
      <c r="I206" s="8"/>
      <c r="J206" s="8"/>
      <c r="K206" s="8"/>
      <c r="L206" s="85"/>
      <c r="M206" s="43"/>
      <c r="N206" s="1"/>
      <c r="O206" s="7"/>
      <c r="P206" s="8"/>
      <c r="Q206" s="8"/>
      <c r="R206" s="8"/>
      <c r="S206" s="85"/>
      <c r="T206" s="43"/>
      <c r="U206" s="1"/>
    </row>
    <row r="207" spans="1:21" x14ac:dyDescent="0.2">
      <c r="A207" s="7"/>
      <c r="B207" s="8"/>
      <c r="C207" s="8"/>
      <c r="D207" s="8"/>
      <c r="E207" s="85"/>
      <c r="F207" s="43"/>
      <c r="G207" s="1"/>
      <c r="H207" s="7"/>
      <c r="I207" s="8"/>
      <c r="J207" s="8"/>
      <c r="K207" s="8"/>
      <c r="L207" s="85"/>
      <c r="M207" s="43"/>
      <c r="N207" s="1"/>
      <c r="O207" s="7"/>
      <c r="P207" s="8"/>
      <c r="Q207" s="8"/>
      <c r="R207" s="8"/>
      <c r="S207" s="85"/>
      <c r="T207" s="43"/>
      <c r="U207" s="1"/>
    </row>
    <row r="208" spans="1:21" x14ac:dyDescent="0.2">
      <c r="A208" s="7"/>
      <c r="B208" s="8"/>
      <c r="C208" s="8"/>
      <c r="D208" s="8"/>
      <c r="E208" s="85"/>
      <c r="F208" s="43"/>
      <c r="G208" s="1"/>
      <c r="H208" s="7"/>
      <c r="I208" s="8"/>
      <c r="J208" s="8"/>
      <c r="K208" s="8"/>
      <c r="L208" s="85"/>
      <c r="M208" s="43"/>
      <c r="N208" s="1"/>
      <c r="O208" s="7"/>
      <c r="P208" s="8"/>
      <c r="Q208" s="8"/>
      <c r="R208" s="8"/>
      <c r="S208" s="85"/>
      <c r="T208" s="43"/>
      <c r="U208" s="1"/>
    </row>
    <row r="209" spans="1:21" x14ac:dyDescent="0.2">
      <c r="A209" s="7"/>
      <c r="B209" s="8"/>
      <c r="C209" s="8"/>
      <c r="D209" s="8"/>
      <c r="E209" s="85"/>
      <c r="F209" s="44"/>
      <c r="G209" s="29"/>
      <c r="H209" s="7"/>
      <c r="I209" s="8"/>
      <c r="J209" s="8"/>
      <c r="K209" s="8"/>
      <c r="L209" s="85"/>
      <c r="M209" s="44"/>
      <c r="N209" s="29"/>
      <c r="O209" s="7"/>
      <c r="P209" s="8"/>
      <c r="Q209" s="8"/>
      <c r="R209" s="8"/>
      <c r="S209" s="85"/>
      <c r="T209" s="44"/>
      <c r="U209" s="29"/>
    </row>
    <row r="210" spans="1:21" x14ac:dyDescent="0.2">
      <c r="A210" s="7"/>
      <c r="B210" s="8"/>
      <c r="C210" s="8"/>
      <c r="D210" s="8"/>
      <c r="E210" s="85"/>
      <c r="F210" s="43"/>
      <c r="G210" s="1"/>
      <c r="H210" s="7"/>
      <c r="I210" s="8"/>
      <c r="J210" s="8"/>
      <c r="K210" s="8"/>
      <c r="L210" s="85"/>
      <c r="M210" s="43"/>
      <c r="N210" s="1"/>
      <c r="O210" s="7"/>
      <c r="P210" s="8"/>
      <c r="Q210" s="8"/>
      <c r="R210" s="8"/>
      <c r="S210" s="85"/>
      <c r="T210" s="43"/>
      <c r="U210" s="1"/>
    </row>
    <row r="211" spans="1:21" x14ac:dyDescent="0.2">
      <c r="A211" s="7"/>
      <c r="B211" s="8"/>
      <c r="C211" s="8"/>
      <c r="D211" s="8"/>
      <c r="E211" s="85"/>
      <c r="F211" s="43"/>
      <c r="G211" s="1"/>
      <c r="H211" s="7"/>
      <c r="I211" s="8"/>
      <c r="J211" s="8"/>
      <c r="K211" s="8"/>
      <c r="L211" s="85"/>
      <c r="M211" s="43"/>
      <c r="N211" s="1"/>
      <c r="O211" s="7"/>
      <c r="P211" s="8"/>
      <c r="Q211" s="8"/>
      <c r="R211" s="8"/>
      <c r="S211" s="85"/>
      <c r="T211" s="43"/>
      <c r="U211" s="1"/>
    </row>
    <row r="212" spans="1:21" x14ac:dyDescent="0.2">
      <c r="A212" s="7"/>
      <c r="B212" s="8"/>
      <c r="C212" s="8"/>
      <c r="D212" s="8"/>
      <c r="E212" s="85"/>
      <c r="F212" s="43"/>
      <c r="G212" s="1"/>
      <c r="H212" s="7"/>
      <c r="I212" s="8"/>
      <c r="J212" s="8"/>
      <c r="K212" s="8"/>
      <c r="L212" s="85"/>
      <c r="M212" s="43"/>
      <c r="N212" s="1"/>
      <c r="O212" s="7"/>
      <c r="P212" s="8"/>
      <c r="Q212" s="8"/>
      <c r="R212" s="8"/>
      <c r="S212" s="85"/>
      <c r="T212" s="43"/>
      <c r="U212" s="1"/>
    </row>
    <row r="213" spans="1:21" x14ac:dyDescent="0.2">
      <c r="A213" s="7"/>
      <c r="B213" s="8"/>
      <c r="C213" s="8"/>
      <c r="D213" s="8"/>
      <c r="E213" s="85"/>
      <c r="F213" s="43"/>
      <c r="G213" s="1"/>
      <c r="H213" s="7"/>
      <c r="I213" s="8"/>
      <c r="J213" s="8"/>
      <c r="K213" s="8"/>
      <c r="L213" s="85"/>
      <c r="M213" s="43"/>
      <c r="N213" s="1"/>
      <c r="O213" s="7"/>
      <c r="P213" s="8"/>
      <c r="Q213" s="8"/>
      <c r="R213" s="8"/>
      <c r="S213" s="85"/>
      <c r="T213" s="43"/>
      <c r="U213" s="1"/>
    </row>
    <row r="214" spans="1:21" x14ac:dyDescent="0.2">
      <c r="A214" s="7"/>
      <c r="B214" s="8"/>
      <c r="C214" s="8"/>
      <c r="D214" s="8"/>
      <c r="E214" s="85"/>
      <c r="F214" s="43"/>
      <c r="G214" s="1"/>
      <c r="H214" s="7"/>
      <c r="I214" s="8"/>
      <c r="J214" s="8"/>
      <c r="K214" s="8"/>
      <c r="L214" s="85"/>
      <c r="M214" s="43"/>
      <c r="N214" s="1"/>
      <c r="O214" s="7"/>
      <c r="P214" s="8"/>
      <c r="Q214" s="8"/>
      <c r="R214" s="8"/>
      <c r="S214" s="85"/>
      <c r="T214" s="43"/>
      <c r="U214" s="1"/>
    </row>
    <row r="215" spans="1:21" x14ac:dyDescent="0.2">
      <c r="A215" s="7"/>
      <c r="B215" s="8"/>
      <c r="C215" s="8"/>
      <c r="D215" s="8"/>
      <c r="E215" s="85"/>
      <c r="F215" s="43"/>
      <c r="G215" s="1"/>
      <c r="H215" s="7"/>
      <c r="I215" s="8"/>
      <c r="J215" s="8"/>
      <c r="K215" s="8"/>
      <c r="L215" s="85"/>
      <c r="M215" s="43"/>
      <c r="N215" s="1"/>
      <c r="O215" s="7"/>
      <c r="P215" s="8"/>
      <c r="Q215" s="8"/>
      <c r="R215" s="8"/>
      <c r="S215" s="85"/>
      <c r="T215" s="43"/>
      <c r="U215" s="1"/>
    </row>
    <row r="216" spans="1:21" x14ac:dyDescent="0.2">
      <c r="A216" s="7"/>
      <c r="B216" s="8"/>
      <c r="C216" s="8"/>
      <c r="D216" s="8"/>
      <c r="E216" s="85"/>
      <c r="F216" s="43"/>
      <c r="G216" s="1"/>
      <c r="H216" s="7"/>
      <c r="I216" s="8"/>
      <c r="J216" s="8"/>
      <c r="K216" s="8"/>
      <c r="L216" s="85"/>
      <c r="M216" s="43"/>
      <c r="N216" s="1"/>
      <c r="O216" s="7"/>
      <c r="P216" s="8"/>
      <c r="Q216" s="8"/>
      <c r="R216" s="8"/>
      <c r="S216" s="85"/>
      <c r="T216" s="43"/>
      <c r="U216" s="1"/>
    </row>
  </sheetData>
  <phoneticPr fontId="1" type="noConversion"/>
  <hyperlinks>
    <hyperlink ref="D1" r:id="rId1" xr:uid="{00000000-0004-0000-0500-000000000000}"/>
  </hyperlinks>
  <pageMargins left="0.78740157499999996" right="0.78740157499999996" top="0.984251969" bottom="0.984251969" header="0.4921259845" footer="0.4921259845"/>
  <pageSetup paperSize="9" orientation="portrait" horizontalDpi="4294967293" verticalDpi="4294967293" r:id="rId2"/>
  <headerFooter alignWithMargins="0"/>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217"/>
  <sheetViews>
    <sheetView topLeftCell="A58" workbookViewId="0">
      <selection activeCell="O197" sqref="O197"/>
    </sheetView>
  </sheetViews>
  <sheetFormatPr baseColWidth="10" defaultRowHeight="12.75" x14ac:dyDescent="0.2"/>
  <cols>
    <col min="1" max="1" width="17.7109375" customWidth="1"/>
    <col min="2" max="2" width="10" customWidth="1"/>
    <col min="3" max="3" width="6.5703125" customWidth="1"/>
    <col min="4" max="4" width="8.42578125" customWidth="1"/>
    <col min="5" max="5" width="9.140625" customWidth="1"/>
    <col min="6" max="6" width="11.28515625" customWidth="1"/>
    <col min="7" max="7" width="22.7109375" customWidth="1"/>
    <col min="8" max="8" width="17.7109375" customWidth="1"/>
    <col min="9" max="9" width="10" customWidth="1"/>
    <col min="10" max="10" width="6.5703125" customWidth="1"/>
    <col min="11" max="11" width="8.42578125" customWidth="1"/>
    <col min="12" max="12" width="9.140625" customWidth="1"/>
    <col min="13" max="13" width="11.28515625" customWidth="1"/>
    <col min="14" max="14" width="22.7109375" customWidth="1"/>
    <col min="15" max="15" width="17.7109375" customWidth="1"/>
    <col min="16" max="16" width="10" customWidth="1"/>
    <col min="17" max="17" width="6.5703125" customWidth="1"/>
    <col min="18" max="18" width="8.42578125" customWidth="1"/>
    <col min="19" max="19" width="9.140625" customWidth="1"/>
    <col min="20" max="20" width="11.28515625" customWidth="1"/>
    <col min="21" max="21" width="22.7109375" customWidth="1"/>
  </cols>
  <sheetData>
    <row r="1" spans="1:21" ht="13.5" thickBot="1" x14ac:dyDescent="0.25">
      <c r="A1" s="17" t="s">
        <v>46</v>
      </c>
      <c r="B1" s="15" t="s">
        <v>47</v>
      </c>
      <c r="C1" s="15"/>
      <c r="D1" s="41" t="s">
        <v>108</v>
      </c>
      <c r="E1" s="41"/>
      <c r="F1" s="53" t="s">
        <v>113</v>
      </c>
      <c r="G1" s="16" t="s">
        <v>70</v>
      </c>
      <c r="H1" s="17" t="s">
        <v>46</v>
      </c>
      <c r="I1" s="15" t="s">
        <v>47</v>
      </c>
      <c r="J1" s="15"/>
      <c r="K1" s="15"/>
      <c r="L1" s="15"/>
      <c r="M1" s="53" t="s">
        <v>117</v>
      </c>
      <c r="N1" s="16" t="s">
        <v>70</v>
      </c>
      <c r="O1" s="17" t="s">
        <v>46</v>
      </c>
      <c r="P1" s="15" t="s">
        <v>47</v>
      </c>
      <c r="Q1" s="15"/>
      <c r="R1" s="15"/>
      <c r="S1" s="15"/>
      <c r="T1" s="53" t="s">
        <v>121</v>
      </c>
      <c r="U1" s="16" t="s">
        <v>70</v>
      </c>
    </row>
    <row r="2" spans="1:21" x14ac:dyDescent="0.2">
      <c r="A2" s="3" t="s">
        <v>18</v>
      </c>
      <c r="B2" s="4" t="s">
        <v>19</v>
      </c>
      <c r="C2" s="4" t="s">
        <v>21</v>
      </c>
      <c r="D2" s="4" t="s">
        <v>20</v>
      </c>
      <c r="E2" s="5" t="s">
        <v>43</v>
      </c>
      <c r="F2" s="5" t="s">
        <v>22</v>
      </c>
      <c r="G2" s="6" t="s">
        <v>30</v>
      </c>
      <c r="H2" s="3" t="s">
        <v>18</v>
      </c>
      <c r="I2" s="4" t="s">
        <v>19</v>
      </c>
      <c r="J2" s="4" t="s">
        <v>21</v>
      </c>
      <c r="K2" s="4" t="s">
        <v>20</v>
      </c>
      <c r="L2" s="5" t="s">
        <v>43</v>
      </c>
      <c r="M2" s="5" t="s">
        <v>22</v>
      </c>
      <c r="N2" s="6" t="s">
        <v>30</v>
      </c>
      <c r="O2" s="3" t="s">
        <v>18</v>
      </c>
      <c r="P2" s="4" t="s">
        <v>19</v>
      </c>
      <c r="Q2" s="4" t="s">
        <v>21</v>
      </c>
      <c r="R2" s="4" t="s">
        <v>20</v>
      </c>
      <c r="S2" s="5" t="s">
        <v>43</v>
      </c>
      <c r="T2" s="5" t="s">
        <v>22</v>
      </c>
      <c r="U2" s="6" t="s">
        <v>30</v>
      </c>
    </row>
    <row r="3" spans="1:21" x14ac:dyDescent="0.2">
      <c r="A3" s="7">
        <v>41274</v>
      </c>
      <c r="B3" s="97"/>
      <c r="C3" s="98"/>
      <c r="D3" s="98"/>
      <c r="E3" s="99"/>
      <c r="F3" s="100"/>
      <c r="G3" s="108"/>
      <c r="H3" s="7">
        <v>41394</v>
      </c>
      <c r="I3" s="75"/>
      <c r="J3" s="75"/>
      <c r="K3" s="75"/>
      <c r="L3" s="138">
        <v>0.29166666666666669</v>
      </c>
      <c r="M3" s="76"/>
      <c r="N3" s="68" t="s">
        <v>50</v>
      </c>
      <c r="O3" s="59">
        <v>41517</v>
      </c>
      <c r="P3" s="74"/>
      <c r="Q3" s="150"/>
      <c r="R3" s="150"/>
      <c r="S3" s="158"/>
      <c r="T3" s="150"/>
      <c r="U3" s="159" t="s">
        <v>360</v>
      </c>
    </row>
    <row r="4" spans="1:21" x14ac:dyDescent="0.2">
      <c r="A4" s="7">
        <v>41275</v>
      </c>
      <c r="B4" s="30" t="s">
        <v>34</v>
      </c>
      <c r="C4" s="31" t="s">
        <v>15</v>
      </c>
      <c r="D4" s="30" t="s">
        <v>1</v>
      </c>
      <c r="E4" s="116">
        <v>0.3125</v>
      </c>
      <c r="F4" s="14">
        <v>0</v>
      </c>
      <c r="G4" s="1" t="s">
        <v>558</v>
      </c>
      <c r="H4" s="7">
        <v>41395</v>
      </c>
      <c r="I4" s="30" t="s">
        <v>34</v>
      </c>
      <c r="J4" s="30" t="s">
        <v>15</v>
      </c>
      <c r="K4" s="30" t="s">
        <v>1</v>
      </c>
      <c r="L4" s="116">
        <v>0.29166666666666669</v>
      </c>
      <c r="M4" s="14">
        <v>0</v>
      </c>
      <c r="N4" s="1"/>
      <c r="O4" s="59">
        <v>41518</v>
      </c>
      <c r="P4" s="45"/>
      <c r="Q4" s="45"/>
      <c r="R4" s="45"/>
      <c r="S4" s="85"/>
      <c r="T4" s="18"/>
      <c r="U4" s="103"/>
    </row>
    <row r="5" spans="1:21" x14ac:dyDescent="0.2">
      <c r="A5" s="7">
        <v>41276</v>
      </c>
      <c r="B5" s="33" t="s">
        <v>562</v>
      </c>
      <c r="C5" s="33" t="s">
        <v>15</v>
      </c>
      <c r="D5" s="33" t="s">
        <v>563</v>
      </c>
      <c r="E5" s="116">
        <v>0.36458333333333331</v>
      </c>
      <c r="F5" s="14">
        <v>0</v>
      </c>
      <c r="G5" s="1" t="s">
        <v>585</v>
      </c>
      <c r="H5" s="7">
        <v>41396</v>
      </c>
      <c r="I5" s="30" t="s">
        <v>34</v>
      </c>
      <c r="J5" s="30" t="s">
        <v>15</v>
      </c>
      <c r="K5" s="30" t="s">
        <v>1</v>
      </c>
      <c r="L5" s="116">
        <v>0.29166666666666669</v>
      </c>
      <c r="M5" s="14">
        <v>0</v>
      </c>
      <c r="N5" s="1"/>
      <c r="O5" s="59">
        <v>41519</v>
      </c>
      <c r="P5" s="97"/>
      <c r="Q5" s="98"/>
      <c r="R5" s="98"/>
      <c r="S5" s="99">
        <f>SUM(L193,L194,L195,L196,S3,S4)</f>
        <v>0</v>
      </c>
      <c r="T5" s="100"/>
      <c r="U5" s="108"/>
    </row>
    <row r="6" spans="1:21" x14ac:dyDescent="0.2">
      <c r="A6" s="7">
        <v>41277</v>
      </c>
      <c r="B6" s="33" t="s">
        <v>562</v>
      </c>
      <c r="C6" s="33" t="s">
        <v>15</v>
      </c>
      <c r="D6" s="33" t="s">
        <v>563</v>
      </c>
      <c r="E6" s="116">
        <v>0.36458333333333331</v>
      </c>
      <c r="F6" s="14">
        <v>0</v>
      </c>
      <c r="G6" s="1"/>
      <c r="H6" s="7">
        <v>41397</v>
      </c>
      <c r="I6" s="30" t="s">
        <v>34</v>
      </c>
      <c r="J6" s="30" t="s">
        <v>15</v>
      </c>
      <c r="K6" s="30" t="s">
        <v>1</v>
      </c>
      <c r="L6" s="116">
        <v>0.29166666666666669</v>
      </c>
      <c r="M6" s="14">
        <v>0</v>
      </c>
      <c r="N6" s="1"/>
      <c r="O6" s="59">
        <v>41520</v>
      </c>
      <c r="P6" s="30" t="s">
        <v>34</v>
      </c>
      <c r="Q6" s="30" t="s">
        <v>15</v>
      </c>
      <c r="R6" s="30" t="s">
        <v>1</v>
      </c>
      <c r="S6" s="116">
        <v>0.29166666666666669</v>
      </c>
      <c r="T6" s="14">
        <v>0</v>
      </c>
      <c r="U6" s="1"/>
    </row>
    <row r="7" spans="1:21" x14ac:dyDescent="0.2">
      <c r="A7" s="7">
        <v>41278</v>
      </c>
      <c r="B7" s="33" t="s">
        <v>562</v>
      </c>
      <c r="C7" s="33" t="s">
        <v>15</v>
      </c>
      <c r="D7" s="33" t="s">
        <v>563</v>
      </c>
      <c r="E7" s="116">
        <v>0.36458333333333331</v>
      </c>
      <c r="F7" s="14">
        <v>0</v>
      </c>
      <c r="G7" s="1"/>
      <c r="H7" s="7">
        <v>41398</v>
      </c>
      <c r="I7" s="30" t="s">
        <v>34</v>
      </c>
      <c r="J7" s="30" t="s">
        <v>15</v>
      </c>
      <c r="K7" s="30" t="s">
        <v>1</v>
      </c>
      <c r="L7" s="116">
        <v>0.29166666666666669</v>
      </c>
      <c r="M7" s="14">
        <v>0</v>
      </c>
      <c r="N7" s="1"/>
      <c r="O7" s="59">
        <v>41521</v>
      </c>
      <c r="P7" s="30" t="s">
        <v>34</v>
      </c>
      <c r="Q7" s="30" t="s">
        <v>15</v>
      </c>
      <c r="R7" s="30" t="s">
        <v>1</v>
      </c>
      <c r="S7" s="116">
        <v>0.29166666666666669</v>
      </c>
      <c r="T7" s="14">
        <v>0</v>
      </c>
      <c r="U7" s="1"/>
    </row>
    <row r="8" spans="1:21" x14ac:dyDescent="0.2">
      <c r="A8" s="7">
        <v>41279</v>
      </c>
      <c r="B8" s="45"/>
      <c r="C8" s="45"/>
      <c r="D8" s="45"/>
      <c r="E8" s="85"/>
      <c r="F8" s="18"/>
      <c r="G8" s="103"/>
      <c r="H8" s="7">
        <v>41399</v>
      </c>
      <c r="I8" s="45"/>
      <c r="J8" s="45"/>
      <c r="K8" s="45"/>
      <c r="L8" s="85"/>
      <c r="M8" s="18"/>
      <c r="N8" s="103"/>
      <c r="O8" s="59">
        <v>41522</v>
      </c>
      <c r="P8" s="30" t="s">
        <v>34</v>
      </c>
      <c r="Q8" s="30" t="s">
        <v>15</v>
      </c>
      <c r="R8" s="30" t="s">
        <v>1</v>
      </c>
      <c r="S8" s="116">
        <v>0.29166666666666669</v>
      </c>
      <c r="T8" s="14">
        <v>0</v>
      </c>
      <c r="U8" s="1"/>
    </row>
    <row r="9" spans="1:21" x14ac:dyDescent="0.2">
      <c r="A9" s="7">
        <v>41280</v>
      </c>
      <c r="B9" s="45"/>
      <c r="C9" s="45"/>
      <c r="D9" s="45"/>
      <c r="E9" s="85"/>
      <c r="F9" s="18"/>
      <c r="G9" s="103"/>
      <c r="H9" s="7">
        <v>41400</v>
      </c>
      <c r="I9" s="97"/>
      <c r="J9" s="98"/>
      <c r="K9" s="98"/>
      <c r="L9" s="99">
        <f>SUM(L3:L8)</f>
        <v>1.4583333333333335</v>
      </c>
      <c r="M9" s="100"/>
      <c r="N9" s="108"/>
      <c r="O9" s="59">
        <v>41523</v>
      </c>
      <c r="P9" s="30" t="s">
        <v>34</v>
      </c>
      <c r="Q9" s="30" t="s">
        <v>15</v>
      </c>
      <c r="R9" s="30" t="s">
        <v>1</v>
      </c>
      <c r="S9" s="116">
        <v>0.29166666666666669</v>
      </c>
      <c r="T9" s="14">
        <v>0</v>
      </c>
      <c r="U9" s="1"/>
    </row>
    <row r="10" spans="1:21" x14ac:dyDescent="0.2">
      <c r="A10" s="7">
        <v>41281</v>
      </c>
      <c r="B10" s="97"/>
      <c r="C10" s="98"/>
      <c r="D10" s="98"/>
      <c r="E10" s="99">
        <f>SUM(E4:E9)</f>
        <v>1.4062499999999998</v>
      </c>
      <c r="F10" s="100"/>
      <c r="G10" s="108"/>
      <c r="H10" s="7">
        <v>41401</v>
      </c>
      <c r="I10" s="75"/>
      <c r="J10" s="75"/>
      <c r="K10" s="75"/>
      <c r="L10" s="138">
        <v>0.29166666666666669</v>
      </c>
      <c r="M10" s="76"/>
      <c r="N10" s="68" t="s">
        <v>50</v>
      </c>
      <c r="O10" s="59">
        <v>41524</v>
      </c>
      <c r="P10" s="30" t="s">
        <v>34</v>
      </c>
      <c r="Q10" s="30" t="s">
        <v>15</v>
      </c>
      <c r="R10" s="30" t="s">
        <v>1</v>
      </c>
      <c r="S10" s="116">
        <v>0.29166666666666669</v>
      </c>
      <c r="T10" s="14">
        <v>0</v>
      </c>
      <c r="U10" s="1"/>
    </row>
    <row r="11" spans="1:21" x14ac:dyDescent="0.2">
      <c r="A11" s="7">
        <v>41282</v>
      </c>
      <c r="B11" s="32" t="s">
        <v>17</v>
      </c>
      <c r="C11" s="32" t="s">
        <v>15</v>
      </c>
      <c r="D11" s="32" t="s">
        <v>564</v>
      </c>
      <c r="E11" s="116">
        <v>0.28125</v>
      </c>
      <c r="F11" s="14">
        <v>0</v>
      </c>
      <c r="G11" s="1" t="s">
        <v>507</v>
      </c>
      <c r="H11" s="7">
        <v>41402</v>
      </c>
      <c r="I11" s="30" t="s">
        <v>34</v>
      </c>
      <c r="J11" s="30" t="s">
        <v>15</v>
      </c>
      <c r="K11" s="30" t="s">
        <v>1</v>
      </c>
      <c r="L11" s="116">
        <v>0.29166666666666669</v>
      </c>
      <c r="M11" s="14">
        <v>0</v>
      </c>
      <c r="N11" s="1"/>
      <c r="O11" s="59">
        <v>41525</v>
      </c>
      <c r="P11" s="45"/>
      <c r="Q11" s="45"/>
      <c r="R11" s="45"/>
      <c r="S11" s="85"/>
      <c r="T11" s="18"/>
      <c r="U11" s="103"/>
    </row>
    <row r="12" spans="1:21" x14ac:dyDescent="0.2">
      <c r="A12" s="7">
        <v>41283</v>
      </c>
      <c r="B12" s="32" t="s">
        <v>17</v>
      </c>
      <c r="C12" s="32" t="s">
        <v>15</v>
      </c>
      <c r="D12" s="32" t="s">
        <v>564</v>
      </c>
      <c r="E12" s="116">
        <v>0.28125</v>
      </c>
      <c r="F12" s="14">
        <v>0</v>
      </c>
      <c r="G12" s="1" t="s">
        <v>585</v>
      </c>
      <c r="H12" s="7">
        <v>41403</v>
      </c>
      <c r="I12" s="30" t="s">
        <v>34</v>
      </c>
      <c r="J12" s="30" t="s">
        <v>15</v>
      </c>
      <c r="K12" s="30" t="s">
        <v>1</v>
      </c>
      <c r="L12" s="116">
        <v>0.29166666666666669</v>
      </c>
      <c r="M12" s="14">
        <v>0</v>
      </c>
      <c r="N12" s="1"/>
      <c r="O12" s="59">
        <v>41526</v>
      </c>
      <c r="P12" s="97"/>
      <c r="Q12" s="98"/>
      <c r="R12" s="98"/>
      <c r="S12" s="99">
        <f>SUM(S6:S11)</f>
        <v>1.4583333333333335</v>
      </c>
      <c r="T12" s="100"/>
      <c r="U12" s="108"/>
    </row>
    <row r="13" spans="1:21" x14ac:dyDescent="0.2">
      <c r="A13" s="7">
        <v>41284</v>
      </c>
      <c r="B13" s="32" t="s">
        <v>17</v>
      </c>
      <c r="C13" s="32" t="s">
        <v>15</v>
      </c>
      <c r="D13" s="32" t="s">
        <v>564</v>
      </c>
      <c r="E13" s="116">
        <v>0.28125</v>
      </c>
      <c r="F13" s="14">
        <v>0</v>
      </c>
      <c r="G13" s="1"/>
      <c r="H13" s="7">
        <v>41404</v>
      </c>
      <c r="I13" s="30" t="s">
        <v>34</v>
      </c>
      <c r="J13" s="30" t="s">
        <v>15</v>
      </c>
      <c r="K13" s="30" t="s">
        <v>1</v>
      </c>
      <c r="L13" s="116">
        <v>0.29166666666666669</v>
      </c>
      <c r="M13" s="14">
        <v>0</v>
      </c>
      <c r="N13" s="1"/>
      <c r="O13" s="59">
        <v>41527</v>
      </c>
      <c r="P13" s="30" t="s">
        <v>34</v>
      </c>
      <c r="Q13" s="30" t="s">
        <v>15</v>
      </c>
      <c r="R13" s="30" t="s">
        <v>1</v>
      </c>
      <c r="S13" s="116">
        <v>0.29166666666666669</v>
      </c>
      <c r="T13" s="14">
        <v>0</v>
      </c>
      <c r="U13" s="1"/>
    </row>
    <row r="14" spans="1:21" x14ac:dyDescent="0.2">
      <c r="A14" s="7">
        <v>41285</v>
      </c>
      <c r="B14" s="32" t="s">
        <v>17</v>
      </c>
      <c r="C14" s="32" t="s">
        <v>15</v>
      </c>
      <c r="D14" s="32" t="s">
        <v>564</v>
      </c>
      <c r="E14" s="116">
        <v>0.28125</v>
      </c>
      <c r="F14" s="14">
        <v>0</v>
      </c>
      <c r="G14" s="1"/>
      <c r="H14" s="7">
        <v>41405</v>
      </c>
      <c r="I14" s="30" t="s">
        <v>34</v>
      </c>
      <c r="J14" s="30" t="s">
        <v>15</v>
      </c>
      <c r="K14" s="30" t="s">
        <v>1</v>
      </c>
      <c r="L14" s="116">
        <v>0.29166666666666669</v>
      </c>
      <c r="M14" s="14">
        <v>0</v>
      </c>
      <c r="N14" s="1"/>
      <c r="O14" s="59">
        <v>41528</v>
      </c>
      <c r="P14" s="30" t="s">
        <v>34</v>
      </c>
      <c r="Q14" s="30" t="s">
        <v>15</v>
      </c>
      <c r="R14" s="30" t="s">
        <v>1</v>
      </c>
      <c r="S14" s="116">
        <v>0.29166666666666669</v>
      </c>
      <c r="T14" s="14">
        <v>0</v>
      </c>
      <c r="U14" s="1"/>
    </row>
    <row r="15" spans="1:21" x14ac:dyDescent="0.2">
      <c r="A15" s="7">
        <v>41286</v>
      </c>
      <c r="B15" s="32" t="s">
        <v>17</v>
      </c>
      <c r="C15" s="32" t="s">
        <v>15</v>
      </c>
      <c r="D15" s="32" t="s">
        <v>39</v>
      </c>
      <c r="E15" s="116">
        <v>0.33333333333333331</v>
      </c>
      <c r="F15" s="14">
        <v>0</v>
      </c>
      <c r="G15" s="1"/>
      <c r="H15" s="7">
        <v>41406</v>
      </c>
      <c r="I15" s="45"/>
      <c r="J15" s="45"/>
      <c r="K15" s="45"/>
      <c r="L15" s="85"/>
      <c r="M15" s="18"/>
      <c r="N15" s="103"/>
      <c r="O15" s="59">
        <v>41529</v>
      </c>
      <c r="P15" s="30" t="s">
        <v>34</v>
      </c>
      <c r="Q15" s="30" t="s">
        <v>15</v>
      </c>
      <c r="R15" s="30" t="s">
        <v>1</v>
      </c>
      <c r="S15" s="116">
        <v>0.29166666666666669</v>
      </c>
      <c r="T15" s="14">
        <v>0</v>
      </c>
      <c r="U15" s="1"/>
    </row>
    <row r="16" spans="1:21" x14ac:dyDescent="0.2">
      <c r="A16" s="7">
        <v>41287</v>
      </c>
      <c r="B16" s="45"/>
      <c r="C16" s="45"/>
      <c r="D16" s="45"/>
      <c r="E16" s="85"/>
      <c r="F16" s="18"/>
      <c r="G16" s="103"/>
      <c r="H16" s="7">
        <v>41407</v>
      </c>
      <c r="I16" s="97"/>
      <c r="J16" s="98"/>
      <c r="K16" s="98"/>
      <c r="L16" s="99">
        <f>SUM(L10:L15)</f>
        <v>1.4583333333333335</v>
      </c>
      <c r="M16" s="100"/>
      <c r="N16" s="108"/>
      <c r="O16" s="59">
        <v>41530</v>
      </c>
      <c r="P16" s="30" t="s">
        <v>34</v>
      </c>
      <c r="Q16" s="30" t="s">
        <v>15</v>
      </c>
      <c r="R16" s="30" t="s">
        <v>1</v>
      </c>
      <c r="S16" s="116">
        <v>0.29166666666666669</v>
      </c>
      <c r="T16" s="14">
        <v>0</v>
      </c>
      <c r="U16" s="1"/>
    </row>
    <row r="17" spans="1:21" x14ac:dyDescent="0.2">
      <c r="A17" s="59">
        <v>41288</v>
      </c>
      <c r="B17" s="97"/>
      <c r="C17" s="98"/>
      <c r="D17" s="98"/>
      <c r="E17" s="99">
        <f>SUM(E11:E16)</f>
        <v>1.4583333333333333</v>
      </c>
      <c r="F17" s="100"/>
      <c r="G17" s="108"/>
      <c r="H17" s="7">
        <v>41408</v>
      </c>
      <c r="I17" s="30" t="s">
        <v>34</v>
      </c>
      <c r="J17" s="30" t="s">
        <v>15</v>
      </c>
      <c r="K17" s="30" t="s">
        <v>1</v>
      </c>
      <c r="L17" s="116">
        <v>0.29166666666666669</v>
      </c>
      <c r="M17" s="14">
        <v>0</v>
      </c>
      <c r="N17" s="1"/>
      <c r="O17" s="59">
        <v>41531</v>
      </c>
      <c r="P17" s="30" t="s">
        <v>34</v>
      </c>
      <c r="Q17" s="30" t="s">
        <v>15</v>
      </c>
      <c r="R17" s="30" t="s">
        <v>1</v>
      </c>
      <c r="S17" s="116">
        <v>0.29166666666666669</v>
      </c>
      <c r="T17" s="14">
        <v>0</v>
      </c>
      <c r="U17" s="1"/>
    </row>
    <row r="18" spans="1:21" x14ac:dyDescent="0.2">
      <c r="A18" s="7">
        <v>41289</v>
      </c>
      <c r="B18" s="33" t="s">
        <v>562</v>
      </c>
      <c r="C18" s="33" t="s">
        <v>15</v>
      </c>
      <c r="D18" s="33" t="s">
        <v>563</v>
      </c>
      <c r="E18" s="116">
        <v>0.36458333333333331</v>
      </c>
      <c r="F18" s="14">
        <v>0</v>
      </c>
      <c r="G18" s="1"/>
      <c r="H18" s="7">
        <v>41409</v>
      </c>
      <c r="I18" s="30" t="s">
        <v>34</v>
      </c>
      <c r="J18" s="30" t="s">
        <v>15</v>
      </c>
      <c r="K18" s="30" t="s">
        <v>1</v>
      </c>
      <c r="L18" s="116">
        <v>0.29166666666666669</v>
      </c>
      <c r="M18" s="14">
        <v>0</v>
      </c>
      <c r="N18" s="1"/>
      <c r="O18" s="59">
        <v>41532</v>
      </c>
      <c r="P18" s="45"/>
      <c r="Q18" s="45"/>
      <c r="R18" s="45"/>
      <c r="S18" s="85"/>
      <c r="T18" s="18"/>
      <c r="U18" s="103"/>
    </row>
    <row r="19" spans="1:21" x14ac:dyDescent="0.2">
      <c r="A19" s="7">
        <v>41290</v>
      </c>
      <c r="B19" s="33" t="s">
        <v>562</v>
      </c>
      <c r="C19" s="33" t="s">
        <v>15</v>
      </c>
      <c r="D19" s="33" t="s">
        <v>563</v>
      </c>
      <c r="E19" s="116">
        <v>0.36458333333333331</v>
      </c>
      <c r="F19" s="14">
        <v>0</v>
      </c>
      <c r="G19" s="1"/>
      <c r="H19" s="7">
        <v>41410</v>
      </c>
      <c r="I19" s="30" t="s">
        <v>34</v>
      </c>
      <c r="J19" s="30" t="s">
        <v>15</v>
      </c>
      <c r="K19" s="30" t="s">
        <v>1</v>
      </c>
      <c r="L19" s="116">
        <v>0.29166666666666669</v>
      </c>
      <c r="M19" s="14">
        <v>0</v>
      </c>
      <c r="N19" s="1"/>
      <c r="O19" s="59">
        <v>41533</v>
      </c>
      <c r="P19" s="97"/>
      <c r="Q19" s="98"/>
      <c r="R19" s="98"/>
      <c r="S19" s="99">
        <f>SUM(S13:S18)</f>
        <v>1.4583333333333335</v>
      </c>
      <c r="T19" s="100"/>
      <c r="U19" s="108"/>
    </row>
    <row r="20" spans="1:21" x14ac:dyDescent="0.2">
      <c r="A20" s="7">
        <v>41291</v>
      </c>
      <c r="B20" s="33" t="s">
        <v>562</v>
      </c>
      <c r="C20" s="33" t="s">
        <v>15</v>
      </c>
      <c r="D20" s="33" t="s">
        <v>563</v>
      </c>
      <c r="E20" s="116">
        <v>0.36458333333333331</v>
      </c>
      <c r="F20" s="14">
        <v>0</v>
      </c>
      <c r="G20" s="1"/>
      <c r="H20" s="7">
        <v>41411</v>
      </c>
      <c r="I20" s="30" t="s">
        <v>34</v>
      </c>
      <c r="J20" s="30" t="s">
        <v>15</v>
      </c>
      <c r="K20" s="30" t="s">
        <v>1</v>
      </c>
      <c r="L20" s="116">
        <v>0.29166666666666669</v>
      </c>
      <c r="M20" s="14">
        <v>0</v>
      </c>
      <c r="N20" s="1"/>
      <c r="O20" s="59">
        <v>41534</v>
      </c>
      <c r="P20" s="30" t="s">
        <v>34</v>
      </c>
      <c r="Q20" s="30" t="s">
        <v>15</v>
      </c>
      <c r="R20" s="30" t="s">
        <v>1</v>
      </c>
      <c r="S20" s="116">
        <v>0.29166666666666669</v>
      </c>
      <c r="T20" s="14">
        <v>0</v>
      </c>
      <c r="U20" s="1"/>
    </row>
    <row r="21" spans="1:21" x14ac:dyDescent="0.2">
      <c r="A21" s="7">
        <v>41292</v>
      </c>
      <c r="B21" s="33" t="s">
        <v>562</v>
      </c>
      <c r="C21" s="33" t="s">
        <v>15</v>
      </c>
      <c r="D21" s="33" t="s">
        <v>563</v>
      </c>
      <c r="E21" s="116">
        <v>0.36458333333333331</v>
      </c>
      <c r="F21" s="14">
        <v>0</v>
      </c>
      <c r="G21" s="1"/>
      <c r="H21" s="7">
        <v>41412</v>
      </c>
      <c r="I21" s="30" t="s">
        <v>34</v>
      </c>
      <c r="J21" s="30" t="s">
        <v>15</v>
      </c>
      <c r="K21" s="30" t="s">
        <v>1</v>
      </c>
      <c r="L21" s="116">
        <v>0.29166666666666669</v>
      </c>
      <c r="M21" s="14">
        <v>0</v>
      </c>
      <c r="N21" s="1"/>
      <c r="O21" s="59">
        <v>41535</v>
      </c>
      <c r="P21" s="30" t="s">
        <v>34</v>
      </c>
      <c r="Q21" s="30" t="s">
        <v>15</v>
      </c>
      <c r="R21" s="30" t="s">
        <v>1</v>
      </c>
      <c r="S21" s="116">
        <v>0.29166666666666669</v>
      </c>
      <c r="T21" s="14">
        <v>0</v>
      </c>
      <c r="U21" s="1"/>
    </row>
    <row r="22" spans="1:21" x14ac:dyDescent="0.2">
      <c r="A22" s="7">
        <v>41293</v>
      </c>
      <c r="B22" s="45"/>
      <c r="C22" s="45"/>
      <c r="D22" s="45"/>
      <c r="E22" s="85"/>
      <c r="F22" s="18"/>
      <c r="G22" s="103"/>
      <c r="H22" s="7">
        <v>41413</v>
      </c>
      <c r="I22" s="45"/>
      <c r="J22" s="45"/>
      <c r="K22" s="45"/>
      <c r="L22" s="85"/>
      <c r="M22" s="18"/>
      <c r="N22" s="103"/>
      <c r="O22" s="59">
        <v>41536</v>
      </c>
      <c r="P22" s="30" t="s">
        <v>34</v>
      </c>
      <c r="Q22" s="30" t="s">
        <v>15</v>
      </c>
      <c r="R22" s="30" t="s">
        <v>1</v>
      </c>
      <c r="S22" s="116">
        <v>0.29166666666666669</v>
      </c>
      <c r="T22" s="14">
        <v>0</v>
      </c>
      <c r="U22" s="1"/>
    </row>
    <row r="23" spans="1:21" x14ac:dyDescent="0.2">
      <c r="A23" s="7">
        <v>41294</v>
      </c>
      <c r="B23" s="45"/>
      <c r="C23" s="45"/>
      <c r="D23" s="45"/>
      <c r="E23" s="85"/>
      <c r="F23" s="18"/>
      <c r="G23" s="103"/>
      <c r="H23" s="7">
        <v>41414</v>
      </c>
      <c r="I23" s="97"/>
      <c r="J23" s="98"/>
      <c r="K23" s="98"/>
      <c r="L23" s="99">
        <f>SUM(L17:L22)</f>
        <v>1.4583333333333335</v>
      </c>
      <c r="M23" s="100"/>
      <c r="N23" s="108"/>
      <c r="O23" s="59">
        <v>41537</v>
      </c>
      <c r="P23" s="30" t="s">
        <v>34</v>
      </c>
      <c r="Q23" s="30" t="s">
        <v>15</v>
      </c>
      <c r="R23" s="30" t="s">
        <v>1</v>
      </c>
      <c r="S23" s="116">
        <v>0.29166666666666669</v>
      </c>
      <c r="T23" s="14">
        <v>0</v>
      </c>
      <c r="U23" s="1"/>
    </row>
    <row r="24" spans="1:21" x14ac:dyDescent="0.2">
      <c r="A24" s="59">
        <v>41295</v>
      </c>
      <c r="B24" s="97"/>
      <c r="C24" s="98"/>
      <c r="D24" s="98"/>
      <c r="E24" s="99">
        <f>SUM(E18:E23)</f>
        <v>1.4583333333333333</v>
      </c>
      <c r="F24" s="100"/>
      <c r="G24" s="108"/>
      <c r="H24" s="7">
        <v>41415</v>
      </c>
      <c r="I24" s="30" t="s">
        <v>34</v>
      </c>
      <c r="J24" s="30" t="s">
        <v>15</v>
      </c>
      <c r="K24" s="30" t="s">
        <v>1</v>
      </c>
      <c r="L24" s="116">
        <v>0.29166666666666669</v>
      </c>
      <c r="M24" s="14">
        <v>0</v>
      </c>
      <c r="N24" s="1"/>
      <c r="O24" s="59">
        <v>41538</v>
      </c>
      <c r="P24" s="30" t="s">
        <v>34</v>
      </c>
      <c r="Q24" s="30" t="s">
        <v>15</v>
      </c>
      <c r="R24" s="30" t="s">
        <v>1</v>
      </c>
      <c r="S24" s="116">
        <v>0.29166666666666669</v>
      </c>
      <c r="T24" s="14">
        <v>0</v>
      </c>
      <c r="U24" s="1"/>
    </row>
    <row r="25" spans="1:21" x14ac:dyDescent="0.2">
      <c r="A25" s="7">
        <v>41296</v>
      </c>
      <c r="B25" s="32" t="s">
        <v>17</v>
      </c>
      <c r="C25" s="32" t="s">
        <v>15</v>
      </c>
      <c r="D25" s="32" t="s">
        <v>564</v>
      </c>
      <c r="E25" s="116">
        <v>0.28125</v>
      </c>
      <c r="F25" s="14">
        <v>0</v>
      </c>
      <c r="G25" s="1"/>
      <c r="H25" s="7">
        <v>41416</v>
      </c>
      <c r="I25" s="30" t="s">
        <v>34</v>
      </c>
      <c r="J25" s="30" t="s">
        <v>15</v>
      </c>
      <c r="K25" s="30" t="s">
        <v>1</v>
      </c>
      <c r="L25" s="116">
        <v>0.29166666666666669</v>
      </c>
      <c r="M25" s="14">
        <v>0</v>
      </c>
      <c r="N25" s="1"/>
      <c r="O25" s="59">
        <v>41539</v>
      </c>
      <c r="P25" s="45"/>
      <c r="Q25" s="45"/>
      <c r="R25" s="45"/>
      <c r="S25" s="85"/>
      <c r="T25" s="18"/>
      <c r="U25" s="103"/>
    </row>
    <row r="26" spans="1:21" x14ac:dyDescent="0.2">
      <c r="A26" s="7">
        <v>41297</v>
      </c>
      <c r="B26" s="32" t="s">
        <v>17</v>
      </c>
      <c r="C26" s="32" t="s">
        <v>15</v>
      </c>
      <c r="D26" s="32" t="s">
        <v>564</v>
      </c>
      <c r="E26" s="116">
        <v>0.28125</v>
      </c>
      <c r="F26" s="14">
        <v>0</v>
      </c>
      <c r="G26" s="1"/>
      <c r="H26" s="7">
        <v>41417</v>
      </c>
      <c r="I26" s="30" t="s">
        <v>34</v>
      </c>
      <c r="J26" s="30" t="s">
        <v>15</v>
      </c>
      <c r="K26" s="30" t="s">
        <v>1</v>
      </c>
      <c r="L26" s="116">
        <v>0.29166666666666669</v>
      </c>
      <c r="M26" s="14">
        <v>0</v>
      </c>
      <c r="N26" s="1"/>
      <c r="O26" s="59">
        <v>41540</v>
      </c>
      <c r="P26" s="97"/>
      <c r="Q26" s="98"/>
      <c r="R26" s="98"/>
      <c r="S26" s="99">
        <f>SUM(S20:S25)</f>
        <v>1.4583333333333335</v>
      </c>
      <c r="T26" s="100"/>
      <c r="U26" s="108"/>
    </row>
    <row r="27" spans="1:21" x14ac:dyDescent="0.2">
      <c r="A27" s="7">
        <v>41298</v>
      </c>
      <c r="B27" s="32" t="s">
        <v>17</v>
      </c>
      <c r="C27" s="32" t="s">
        <v>15</v>
      </c>
      <c r="D27" s="32" t="s">
        <v>564</v>
      </c>
      <c r="E27" s="116">
        <v>0.28125</v>
      </c>
      <c r="F27" s="14">
        <v>0</v>
      </c>
      <c r="G27" s="1"/>
      <c r="H27" s="7">
        <v>41418</v>
      </c>
      <c r="I27" s="30" t="s">
        <v>34</v>
      </c>
      <c r="J27" s="30" t="s">
        <v>15</v>
      </c>
      <c r="K27" s="30" t="s">
        <v>1</v>
      </c>
      <c r="L27" s="116">
        <v>0.29166666666666669</v>
      </c>
      <c r="M27" s="14">
        <v>0</v>
      </c>
      <c r="N27" s="1"/>
      <c r="O27" s="59">
        <v>41541</v>
      </c>
      <c r="P27" s="30" t="s">
        <v>34</v>
      </c>
      <c r="Q27" s="30" t="s">
        <v>15</v>
      </c>
      <c r="R27" s="30" t="s">
        <v>1</v>
      </c>
      <c r="S27" s="116">
        <v>0.29166666666666669</v>
      </c>
      <c r="T27" s="14">
        <v>0</v>
      </c>
      <c r="U27" s="1"/>
    </row>
    <row r="28" spans="1:21" x14ac:dyDescent="0.2">
      <c r="A28" s="7">
        <v>41299</v>
      </c>
      <c r="B28" s="32" t="s">
        <v>17</v>
      </c>
      <c r="C28" s="32" t="s">
        <v>15</v>
      </c>
      <c r="D28" s="32" t="s">
        <v>564</v>
      </c>
      <c r="E28" s="116">
        <v>0.28125</v>
      </c>
      <c r="F28" s="14">
        <v>0</v>
      </c>
      <c r="G28" s="1"/>
      <c r="H28" s="7">
        <v>41419</v>
      </c>
      <c r="I28" s="74"/>
      <c r="J28" s="150"/>
      <c r="K28" s="150"/>
      <c r="L28" s="158"/>
      <c r="M28" s="150"/>
      <c r="N28" s="159" t="s">
        <v>565</v>
      </c>
      <c r="O28" s="59">
        <v>41542</v>
      </c>
      <c r="P28" s="30" t="s">
        <v>34</v>
      </c>
      <c r="Q28" s="30" t="s">
        <v>15</v>
      </c>
      <c r="R28" s="30" t="s">
        <v>1</v>
      </c>
      <c r="S28" s="116">
        <v>0.29166666666666669</v>
      </c>
      <c r="T28" s="14">
        <v>0</v>
      </c>
      <c r="U28" s="1"/>
    </row>
    <row r="29" spans="1:21" x14ac:dyDescent="0.2">
      <c r="A29" s="7">
        <v>41300</v>
      </c>
      <c r="B29" s="32" t="s">
        <v>17</v>
      </c>
      <c r="C29" s="32" t="s">
        <v>15</v>
      </c>
      <c r="D29" s="32" t="s">
        <v>39</v>
      </c>
      <c r="E29" s="116">
        <v>0.33333333333333331</v>
      </c>
      <c r="F29" s="14">
        <v>0</v>
      </c>
      <c r="G29" s="1"/>
      <c r="H29" s="7">
        <v>41420</v>
      </c>
      <c r="I29" s="45"/>
      <c r="J29" s="45"/>
      <c r="K29" s="45"/>
      <c r="L29" s="85"/>
      <c r="M29" s="18"/>
      <c r="N29" s="103"/>
      <c r="O29" s="59">
        <v>41543</v>
      </c>
      <c r="P29" s="30" t="s">
        <v>34</v>
      </c>
      <c r="Q29" s="30" t="s">
        <v>15</v>
      </c>
      <c r="R29" s="30" t="s">
        <v>1</v>
      </c>
      <c r="S29" s="116">
        <v>0.29166666666666669</v>
      </c>
      <c r="T29" s="14">
        <v>0</v>
      </c>
      <c r="U29" s="1"/>
    </row>
    <row r="30" spans="1:21" x14ac:dyDescent="0.2">
      <c r="A30" s="7">
        <v>41301</v>
      </c>
      <c r="B30" s="45"/>
      <c r="C30" s="45"/>
      <c r="D30" s="45"/>
      <c r="E30" s="85"/>
      <c r="F30" s="18"/>
      <c r="G30" s="103"/>
      <c r="H30" s="7">
        <v>41421</v>
      </c>
      <c r="I30" s="97"/>
      <c r="J30" s="98"/>
      <c r="K30" s="98"/>
      <c r="L30" s="99">
        <f>SUM(L24:L29)</f>
        <v>1.1666666666666667</v>
      </c>
      <c r="M30" s="100"/>
      <c r="N30" s="108"/>
      <c r="O30" s="59">
        <v>41544</v>
      </c>
      <c r="P30" s="30" t="s">
        <v>34</v>
      </c>
      <c r="Q30" s="30" t="s">
        <v>15</v>
      </c>
      <c r="R30" s="30" t="s">
        <v>1</v>
      </c>
      <c r="S30" s="116">
        <v>0.29166666666666669</v>
      </c>
      <c r="T30" s="14">
        <v>0</v>
      </c>
      <c r="U30" s="1"/>
    </row>
    <row r="31" spans="1:21" x14ac:dyDescent="0.2">
      <c r="A31" s="59">
        <v>41302</v>
      </c>
      <c r="B31" s="97"/>
      <c r="C31" s="98"/>
      <c r="D31" s="98"/>
      <c r="E31" s="99">
        <f>SUM(E25:E30)</f>
        <v>1.4583333333333333</v>
      </c>
      <c r="F31" s="100"/>
      <c r="G31" s="108"/>
      <c r="H31" s="7">
        <v>41422</v>
      </c>
      <c r="I31" s="30" t="s">
        <v>34</v>
      </c>
      <c r="J31" s="30" t="s">
        <v>15</v>
      </c>
      <c r="K31" s="30" t="s">
        <v>1</v>
      </c>
      <c r="L31" s="116">
        <v>0.29166666666666669</v>
      </c>
      <c r="M31" s="14">
        <v>0</v>
      </c>
      <c r="N31" s="1"/>
      <c r="O31" s="59">
        <v>41545</v>
      </c>
      <c r="P31" s="30" t="s">
        <v>34</v>
      </c>
      <c r="Q31" s="30" t="s">
        <v>15</v>
      </c>
      <c r="R31" s="30" t="s">
        <v>1</v>
      </c>
      <c r="S31" s="116">
        <v>0.29166666666666669</v>
      </c>
      <c r="T31" s="14">
        <v>0</v>
      </c>
      <c r="U31" s="1"/>
    </row>
    <row r="32" spans="1:21" x14ac:dyDescent="0.2">
      <c r="A32" s="7">
        <v>41303</v>
      </c>
      <c r="B32" s="33" t="s">
        <v>562</v>
      </c>
      <c r="C32" s="33" t="s">
        <v>15</v>
      </c>
      <c r="D32" s="33" t="s">
        <v>563</v>
      </c>
      <c r="E32" s="116">
        <v>0.36458333333333331</v>
      </c>
      <c r="F32" s="14">
        <v>0</v>
      </c>
      <c r="G32" s="1"/>
      <c r="H32" s="7">
        <v>41423</v>
      </c>
      <c r="I32" s="30" t="s">
        <v>34</v>
      </c>
      <c r="J32" s="30" t="s">
        <v>15</v>
      </c>
      <c r="K32" s="30" t="s">
        <v>1</v>
      </c>
      <c r="L32" s="116">
        <v>0.29166666666666669</v>
      </c>
      <c r="M32" s="14">
        <v>0</v>
      </c>
      <c r="N32" s="1"/>
      <c r="O32" s="59">
        <v>41546</v>
      </c>
      <c r="P32" s="45"/>
      <c r="Q32" s="45"/>
      <c r="R32" s="45"/>
      <c r="S32" s="85"/>
      <c r="T32" s="18"/>
      <c r="U32" s="103"/>
    </row>
    <row r="33" spans="1:21" x14ac:dyDescent="0.2">
      <c r="A33" s="7">
        <v>41304</v>
      </c>
      <c r="B33" s="33" t="s">
        <v>562</v>
      </c>
      <c r="C33" s="33" t="s">
        <v>15</v>
      </c>
      <c r="D33" s="33" t="s">
        <v>563</v>
      </c>
      <c r="E33" s="116">
        <v>0.36458333333333331</v>
      </c>
      <c r="F33" s="14">
        <v>0</v>
      </c>
      <c r="G33" s="1"/>
      <c r="H33" s="7">
        <v>41424</v>
      </c>
      <c r="I33" s="30" t="s">
        <v>34</v>
      </c>
      <c r="J33" s="30" t="s">
        <v>15</v>
      </c>
      <c r="K33" s="30" t="s">
        <v>1</v>
      </c>
      <c r="L33" s="116">
        <v>0.29166666666666669</v>
      </c>
      <c r="M33" s="14">
        <v>0</v>
      </c>
      <c r="N33" s="1"/>
      <c r="O33" s="7"/>
      <c r="P33" s="8"/>
      <c r="Q33" s="8"/>
      <c r="R33" s="8"/>
      <c r="S33" s="85"/>
      <c r="T33" s="43"/>
      <c r="U33" s="1"/>
    </row>
    <row r="34" spans="1:21" x14ac:dyDescent="0.2">
      <c r="A34" s="7"/>
      <c r="B34" s="8"/>
      <c r="C34" s="8"/>
      <c r="D34" s="8"/>
      <c r="E34" s="116"/>
      <c r="F34" s="43"/>
      <c r="G34" s="1"/>
      <c r="H34" s="7"/>
      <c r="I34" s="8"/>
      <c r="J34" s="8"/>
      <c r="K34" s="8"/>
      <c r="L34" s="85"/>
      <c r="M34" s="43"/>
      <c r="N34" s="1"/>
      <c r="O34" s="7"/>
      <c r="P34" s="8"/>
      <c r="Q34" s="8"/>
      <c r="R34" s="8"/>
      <c r="S34" s="85"/>
      <c r="T34" s="43"/>
      <c r="U34" s="1"/>
    </row>
    <row r="35" spans="1:21" x14ac:dyDescent="0.2">
      <c r="A35" s="7"/>
      <c r="B35" s="8"/>
      <c r="C35" s="8"/>
      <c r="D35" s="8"/>
      <c r="E35" s="85"/>
      <c r="F35" s="43"/>
      <c r="G35" s="1"/>
      <c r="H35" s="7"/>
      <c r="I35" s="8"/>
      <c r="J35" s="8"/>
      <c r="K35" s="8"/>
      <c r="L35" s="85"/>
      <c r="M35" s="43"/>
      <c r="N35" s="1"/>
      <c r="O35" s="7"/>
      <c r="P35" s="8"/>
      <c r="Q35" s="8"/>
      <c r="R35" s="8"/>
      <c r="S35" s="85"/>
      <c r="T35" s="43"/>
      <c r="U35" s="1"/>
    </row>
    <row r="36" spans="1:21" x14ac:dyDescent="0.2">
      <c r="A36" s="7"/>
      <c r="B36" s="8"/>
      <c r="C36" s="8"/>
      <c r="D36" s="8"/>
      <c r="E36" s="85"/>
      <c r="F36" s="43"/>
      <c r="G36" s="1"/>
      <c r="H36" s="7"/>
      <c r="I36" s="8"/>
      <c r="J36" s="8"/>
      <c r="K36" s="8"/>
      <c r="L36" s="85"/>
      <c r="M36" s="43"/>
      <c r="N36" s="1"/>
      <c r="O36" s="7"/>
      <c r="P36" s="8"/>
      <c r="Q36" s="8"/>
      <c r="R36" s="8"/>
      <c r="S36" s="85"/>
      <c r="T36" s="43"/>
      <c r="U36" s="1"/>
    </row>
    <row r="37" spans="1:21" x14ac:dyDescent="0.2">
      <c r="A37" s="7"/>
      <c r="B37" s="8"/>
      <c r="C37" s="8"/>
      <c r="D37" s="8"/>
      <c r="E37" s="85"/>
      <c r="F37" s="43"/>
      <c r="G37" s="1"/>
      <c r="H37" s="7"/>
      <c r="I37" s="8"/>
      <c r="J37" s="8"/>
      <c r="K37" s="8"/>
      <c r="L37" s="85"/>
      <c r="M37" s="43"/>
      <c r="N37" s="1"/>
      <c r="O37" s="7"/>
      <c r="P37" s="8"/>
      <c r="Q37" s="8"/>
      <c r="R37" s="8"/>
      <c r="S37" s="85"/>
      <c r="T37" s="43"/>
      <c r="U37" s="1"/>
    </row>
    <row r="38" spans="1:21" x14ac:dyDescent="0.2">
      <c r="A38" s="7"/>
      <c r="B38" s="8"/>
      <c r="C38" s="8"/>
      <c r="D38" s="8"/>
      <c r="E38" s="85"/>
      <c r="F38" s="43"/>
      <c r="G38" s="1"/>
      <c r="H38" s="7"/>
      <c r="I38" s="8"/>
      <c r="J38" s="8"/>
      <c r="K38" s="8"/>
      <c r="L38" s="85"/>
      <c r="M38" s="43"/>
      <c r="N38" s="1"/>
      <c r="O38" s="7"/>
      <c r="P38" s="8"/>
      <c r="Q38" s="8"/>
      <c r="R38" s="8"/>
      <c r="S38" s="85"/>
      <c r="T38" s="43"/>
      <c r="U38" s="1"/>
    </row>
    <row r="39" spans="1:21" x14ac:dyDescent="0.2">
      <c r="A39" s="7"/>
      <c r="B39" s="8"/>
      <c r="C39" s="8"/>
      <c r="D39" s="8"/>
      <c r="E39" s="85"/>
      <c r="F39" s="43"/>
      <c r="G39" s="1"/>
      <c r="H39" s="7"/>
      <c r="I39" s="8"/>
      <c r="J39" s="8"/>
      <c r="K39" s="8"/>
      <c r="L39" s="85"/>
      <c r="M39" s="43"/>
      <c r="N39" s="1"/>
      <c r="O39" s="7"/>
      <c r="P39" s="8"/>
      <c r="Q39" s="8"/>
      <c r="R39" s="8"/>
      <c r="S39" s="85"/>
      <c r="T39" s="43"/>
      <c r="U39" s="1"/>
    </row>
    <row r="40" spans="1:21" x14ac:dyDescent="0.2">
      <c r="A40" s="7"/>
      <c r="B40" s="8"/>
      <c r="C40" s="8"/>
      <c r="D40" s="8"/>
      <c r="E40" s="85"/>
      <c r="F40" s="43"/>
      <c r="G40" s="1"/>
      <c r="H40" s="7"/>
      <c r="I40" s="8"/>
      <c r="J40" s="8"/>
      <c r="K40" s="8"/>
      <c r="L40" s="85"/>
      <c r="M40" s="43"/>
      <c r="N40" s="1"/>
      <c r="O40" s="7"/>
      <c r="P40" s="8"/>
      <c r="Q40" s="8"/>
      <c r="R40" s="8"/>
      <c r="S40" s="85"/>
      <c r="T40" s="43"/>
      <c r="U40" s="1"/>
    </row>
    <row r="41" spans="1:21" x14ac:dyDescent="0.2">
      <c r="A41" s="7"/>
      <c r="B41" s="8"/>
      <c r="C41" s="8"/>
      <c r="D41" s="8"/>
      <c r="E41" s="85"/>
      <c r="F41" s="43"/>
      <c r="G41" s="1"/>
      <c r="H41" s="7"/>
      <c r="I41" s="8"/>
      <c r="J41" s="8"/>
      <c r="K41" s="8"/>
      <c r="L41" s="85"/>
      <c r="M41" s="43"/>
      <c r="N41" s="1"/>
      <c r="O41" s="7"/>
      <c r="P41" s="8"/>
      <c r="Q41" s="8"/>
      <c r="R41" s="8"/>
      <c r="S41" s="85"/>
      <c r="T41" s="43"/>
      <c r="U41" s="1"/>
    </row>
    <row r="42" spans="1:21" x14ac:dyDescent="0.2">
      <c r="A42" s="7"/>
      <c r="B42" s="8"/>
      <c r="C42" s="8"/>
      <c r="D42" s="8"/>
      <c r="E42" s="85"/>
      <c r="F42" s="43"/>
      <c r="G42" s="1"/>
      <c r="H42" s="7"/>
      <c r="I42" s="8"/>
      <c r="J42" s="8"/>
      <c r="K42" s="8"/>
      <c r="L42" s="85"/>
      <c r="M42" s="43"/>
      <c r="N42" s="1"/>
      <c r="O42" s="7"/>
      <c r="P42" s="8"/>
      <c r="Q42" s="8"/>
      <c r="R42" s="8"/>
      <c r="S42" s="85"/>
      <c r="T42" s="43"/>
      <c r="U42" s="1"/>
    </row>
    <row r="43" spans="1:21" x14ac:dyDescent="0.2">
      <c r="A43" s="7"/>
      <c r="B43" s="8"/>
      <c r="C43" s="8"/>
      <c r="D43" s="8"/>
      <c r="E43" s="85"/>
      <c r="F43" s="43"/>
      <c r="G43" s="1"/>
      <c r="H43" s="7"/>
      <c r="I43" s="8"/>
      <c r="J43" s="8"/>
      <c r="K43" s="8"/>
      <c r="L43" s="85"/>
      <c r="M43" s="43"/>
      <c r="N43" s="1"/>
      <c r="O43" s="7"/>
      <c r="P43" s="8"/>
      <c r="Q43" s="8"/>
      <c r="R43" s="8"/>
      <c r="S43" s="85"/>
      <c r="T43" s="43"/>
      <c r="U43" s="1"/>
    </row>
    <row r="44" spans="1:21" x14ac:dyDescent="0.2">
      <c r="A44" s="7"/>
      <c r="B44" s="8"/>
      <c r="C44" s="8"/>
      <c r="D44" s="8"/>
      <c r="E44" s="85"/>
      <c r="F44" s="43"/>
      <c r="G44" s="1"/>
      <c r="H44" s="7"/>
      <c r="I44" s="8"/>
      <c r="J44" s="8"/>
      <c r="K44" s="8"/>
      <c r="L44" s="85"/>
      <c r="M44" s="43"/>
      <c r="N44" s="1"/>
      <c r="O44" s="7"/>
      <c r="P44" s="8"/>
      <c r="Q44" s="8"/>
      <c r="R44" s="8"/>
      <c r="S44" s="85"/>
      <c r="T44" s="43"/>
      <c r="U44" s="1"/>
    </row>
    <row r="45" spans="1:21" x14ac:dyDescent="0.2">
      <c r="A45" s="7"/>
      <c r="B45" s="8"/>
      <c r="C45" s="8"/>
      <c r="D45" s="8"/>
      <c r="E45" s="85"/>
      <c r="F45" s="43"/>
      <c r="G45" s="1"/>
      <c r="H45" s="7"/>
      <c r="I45" s="8"/>
      <c r="J45" s="8"/>
      <c r="K45" s="8"/>
      <c r="L45" s="85"/>
      <c r="M45" s="43"/>
      <c r="N45" s="1"/>
      <c r="O45" s="7"/>
      <c r="P45" s="8"/>
      <c r="Q45" s="8"/>
      <c r="R45" s="8"/>
      <c r="S45" s="85"/>
      <c r="T45" s="43"/>
      <c r="U45" s="1"/>
    </row>
    <row r="46" spans="1:21" x14ac:dyDescent="0.2">
      <c r="A46" s="7"/>
      <c r="B46" s="8"/>
      <c r="C46" s="8"/>
      <c r="D46" s="8"/>
      <c r="E46" s="85"/>
      <c r="F46" s="43"/>
      <c r="G46" s="1"/>
      <c r="H46" s="7"/>
      <c r="I46" s="8"/>
      <c r="J46" s="8"/>
      <c r="K46" s="8"/>
      <c r="L46" s="85"/>
      <c r="M46" s="43"/>
      <c r="N46" s="1"/>
      <c r="O46" s="7"/>
      <c r="P46" s="8"/>
      <c r="Q46" s="8"/>
      <c r="R46" s="8"/>
      <c r="S46" s="85"/>
      <c r="T46" s="43"/>
      <c r="U46" s="1"/>
    </row>
    <row r="47" spans="1:21" x14ac:dyDescent="0.2">
      <c r="A47" s="7"/>
      <c r="B47" s="8"/>
      <c r="C47" s="8"/>
      <c r="D47" s="8"/>
      <c r="E47" s="85"/>
      <c r="F47" s="43"/>
      <c r="G47" s="1"/>
      <c r="H47" s="7"/>
      <c r="I47" s="8"/>
      <c r="J47" s="8"/>
      <c r="K47" s="8"/>
      <c r="L47" s="85"/>
      <c r="M47" s="43"/>
      <c r="N47" s="1"/>
      <c r="O47" s="7"/>
      <c r="P47" s="8"/>
      <c r="Q47" s="8"/>
      <c r="R47" s="8"/>
      <c r="S47" s="85"/>
      <c r="T47" s="43"/>
      <c r="U47" s="1"/>
    </row>
    <row r="48" spans="1:21" x14ac:dyDescent="0.2">
      <c r="A48" s="7"/>
      <c r="B48" s="8"/>
      <c r="C48" s="8"/>
      <c r="D48" s="8"/>
      <c r="E48" s="85"/>
      <c r="F48" s="44"/>
      <c r="G48" s="29"/>
      <c r="H48" s="7"/>
      <c r="I48" s="8"/>
      <c r="J48" s="8"/>
      <c r="K48" s="8"/>
      <c r="L48" s="85"/>
      <c r="M48" s="44"/>
      <c r="N48" s="29"/>
      <c r="O48" s="7"/>
      <c r="P48" s="8"/>
      <c r="Q48" s="8"/>
      <c r="R48" s="8"/>
      <c r="S48" s="85"/>
      <c r="T48" s="44"/>
      <c r="U48" s="29"/>
    </row>
    <row r="49" spans="1:21" x14ac:dyDescent="0.2">
      <c r="A49" s="7"/>
      <c r="B49" s="8"/>
      <c r="C49" s="8"/>
      <c r="D49" s="8"/>
      <c r="E49" s="85"/>
      <c r="F49" s="43"/>
      <c r="G49" s="1"/>
      <c r="H49" s="7"/>
      <c r="I49" s="8"/>
      <c r="J49" s="8"/>
      <c r="K49" s="8"/>
      <c r="L49" s="85"/>
      <c r="M49" s="43"/>
      <c r="N49" s="1"/>
      <c r="O49" s="7"/>
      <c r="P49" s="8"/>
      <c r="Q49" s="8"/>
      <c r="R49" s="8"/>
      <c r="S49" s="85"/>
      <c r="T49" s="43"/>
      <c r="U49" s="1"/>
    </row>
    <row r="50" spans="1:21" x14ac:dyDescent="0.2">
      <c r="A50" s="7"/>
      <c r="B50" s="8"/>
      <c r="C50" s="8"/>
      <c r="D50" s="8"/>
      <c r="E50" s="85"/>
      <c r="F50" s="43"/>
      <c r="G50" s="1"/>
      <c r="H50" s="7"/>
      <c r="I50" s="8"/>
      <c r="J50" s="8"/>
      <c r="K50" s="8"/>
      <c r="L50" s="85"/>
      <c r="M50" s="43"/>
      <c r="N50" s="1"/>
      <c r="O50" s="7"/>
      <c r="P50" s="8"/>
      <c r="Q50" s="8"/>
      <c r="R50" s="8"/>
      <c r="S50" s="85"/>
      <c r="T50" s="43"/>
      <c r="U50" s="1"/>
    </row>
    <row r="51" spans="1:21" x14ac:dyDescent="0.2">
      <c r="A51" s="7"/>
      <c r="B51" s="8"/>
      <c r="C51" s="8"/>
      <c r="D51" s="8"/>
      <c r="E51" s="85"/>
      <c r="F51" s="43"/>
      <c r="G51" s="1"/>
      <c r="H51" s="7"/>
      <c r="I51" s="8"/>
      <c r="J51" s="8"/>
      <c r="K51" s="8"/>
      <c r="L51" s="85"/>
      <c r="M51" s="43"/>
      <c r="N51" s="1"/>
      <c r="O51" s="7"/>
      <c r="P51" s="8"/>
      <c r="Q51" s="8"/>
      <c r="R51" s="8"/>
      <c r="S51" s="85"/>
      <c r="T51" s="43"/>
      <c r="U51" s="1"/>
    </row>
    <row r="52" spans="1:21" x14ac:dyDescent="0.2">
      <c r="A52" s="7"/>
      <c r="B52" s="8"/>
      <c r="C52" s="8"/>
      <c r="D52" s="8"/>
      <c r="E52" s="85"/>
      <c r="F52" s="43"/>
      <c r="G52" s="1"/>
      <c r="H52" s="7"/>
      <c r="I52" s="8"/>
      <c r="J52" s="8"/>
      <c r="K52" s="8"/>
      <c r="L52" s="85"/>
      <c r="M52" s="43"/>
      <c r="N52" s="1"/>
      <c r="O52" s="7"/>
      <c r="P52" s="8"/>
      <c r="Q52" s="8"/>
      <c r="R52" s="8"/>
      <c r="S52" s="85"/>
      <c r="T52" s="43"/>
      <c r="U52" s="1"/>
    </row>
    <row r="53" spans="1:21" x14ac:dyDescent="0.2">
      <c r="A53" s="7"/>
      <c r="B53" s="8"/>
      <c r="C53" s="8"/>
      <c r="D53" s="8"/>
      <c r="E53" s="85"/>
      <c r="F53" s="43"/>
      <c r="G53" s="1"/>
      <c r="H53" s="7"/>
      <c r="I53" s="8"/>
      <c r="J53" s="8"/>
      <c r="K53" s="8"/>
      <c r="L53" s="85"/>
      <c r="M53" s="43"/>
      <c r="N53" s="1"/>
      <c r="O53" s="7"/>
      <c r="P53" s="8"/>
      <c r="Q53" s="8"/>
      <c r="R53" s="8"/>
      <c r="S53" s="85"/>
      <c r="T53" s="43"/>
      <c r="U53" s="1"/>
    </row>
    <row r="54" spans="1:21" x14ac:dyDescent="0.2">
      <c r="A54" s="7"/>
      <c r="B54" s="8"/>
      <c r="C54" s="8"/>
      <c r="D54" s="8"/>
      <c r="E54" s="85"/>
      <c r="F54" s="43"/>
      <c r="G54" s="1"/>
      <c r="H54" s="7"/>
      <c r="I54" s="8"/>
      <c r="J54" s="8"/>
      <c r="K54" s="8"/>
      <c r="L54" s="85"/>
      <c r="M54" s="43"/>
      <c r="N54" s="1"/>
      <c r="O54" s="7"/>
      <c r="P54" s="8"/>
      <c r="Q54" s="8"/>
      <c r="R54" s="8"/>
      <c r="S54" s="85"/>
      <c r="T54" s="43"/>
      <c r="U54" s="1"/>
    </row>
    <row r="55" spans="1:21" ht="13.5" thickBot="1" x14ac:dyDescent="0.25">
      <c r="A55" s="7"/>
      <c r="B55" s="8"/>
      <c r="C55" s="8"/>
      <c r="D55" s="8"/>
      <c r="E55" s="85"/>
      <c r="F55" s="43"/>
      <c r="G55" s="1"/>
      <c r="H55" s="7"/>
      <c r="I55" s="8"/>
      <c r="J55" s="8"/>
      <c r="K55" s="8"/>
      <c r="L55" s="85"/>
      <c r="M55" s="43"/>
      <c r="N55" s="1"/>
      <c r="O55" s="7"/>
      <c r="P55" s="8"/>
      <c r="Q55" s="8"/>
      <c r="R55" s="8"/>
      <c r="S55" s="85"/>
      <c r="T55" s="43"/>
      <c r="U55" s="1"/>
    </row>
    <row r="56" spans="1:21" ht="13.5" thickBot="1" x14ac:dyDescent="0.25">
      <c r="A56" s="17" t="s">
        <v>46</v>
      </c>
      <c r="B56" s="15" t="s">
        <v>47</v>
      </c>
      <c r="C56" s="15"/>
      <c r="D56" s="15"/>
      <c r="E56" s="15"/>
      <c r="F56" s="53" t="s">
        <v>114</v>
      </c>
      <c r="G56" s="16" t="s">
        <v>70</v>
      </c>
      <c r="H56" s="17" t="s">
        <v>46</v>
      </c>
      <c r="I56" s="15" t="s">
        <v>47</v>
      </c>
      <c r="J56" s="15"/>
      <c r="K56" s="15"/>
      <c r="L56" s="15"/>
      <c r="M56" s="53" t="s">
        <v>118</v>
      </c>
      <c r="N56" s="16" t="s">
        <v>70</v>
      </c>
      <c r="O56" s="17" t="s">
        <v>46</v>
      </c>
      <c r="P56" s="15" t="s">
        <v>47</v>
      </c>
      <c r="Q56" s="15"/>
      <c r="R56" s="15"/>
      <c r="S56" s="15"/>
      <c r="T56" s="53" t="s">
        <v>122</v>
      </c>
      <c r="U56" s="16" t="s">
        <v>70</v>
      </c>
    </row>
    <row r="57" spans="1:21" x14ac:dyDescent="0.2">
      <c r="A57" s="3" t="s">
        <v>18</v>
      </c>
      <c r="B57" s="4" t="s">
        <v>19</v>
      </c>
      <c r="C57" s="4" t="s">
        <v>21</v>
      </c>
      <c r="D57" s="4" t="s">
        <v>20</v>
      </c>
      <c r="E57" s="5" t="s">
        <v>43</v>
      </c>
      <c r="F57" s="5" t="s">
        <v>22</v>
      </c>
      <c r="G57" s="6" t="s">
        <v>30</v>
      </c>
      <c r="H57" s="3" t="s">
        <v>18</v>
      </c>
      <c r="I57" s="4" t="s">
        <v>19</v>
      </c>
      <c r="J57" s="4" t="s">
        <v>21</v>
      </c>
      <c r="K57" s="4" t="s">
        <v>20</v>
      </c>
      <c r="L57" s="5" t="s">
        <v>43</v>
      </c>
      <c r="M57" s="5" t="s">
        <v>22</v>
      </c>
      <c r="N57" s="6" t="s">
        <v>30</v>
      </c>
      <c r="O57" s="3" t="s">
        <v>18</v>
      </c>
      <c r="P57" s="4" t="s">
        <v>19</v>
      </c>
      <c r="Q57" s="4" t="s">
        <v>21</v>
      </c>
      <c r="R57" s="4" t="s">
        <v>20</v>
      </c>
      <c r="S57" s="5" t="s">
        <v>43</v>
      </c>
      <c r="T57" s="5" t="s">
        <v>22</v>
      </c>
      <c r="U57" s="6" t="s">
        <v>30</v>
      </c>
    </row>
    <row r="58" spans="1:21" x14ac:dyDescent="0.2">
      <c r="A58" s="7">
        <v>41305</v>
      </c>
      <c r="B58" s="33" t="s">
        <v>562</v>
      </c>
      <c r="C58" s="33" t="s">
        <v>15</v>
      </c>
      <c r="D58" s="33" t="s">
        <v>563</v>
      </c>
      <c r="E58" s="116">
        <v>0.36458333333333331</v>
      </c>
      <c r="F58" s="14">
        <v>0</v>
      </c>
      <c r="G58" s="1"/>
      <c r="H58" s="7">
        <v>41425</v>
      </c>
      <c r="I58" s="30" t="s">
        <v>34</v>
      </c>
      <c r="J58" s="30" t="s">
        <v>15</v>
      </c>
      <c r="K58" s="30" t="s">
        <v>1</v>
      </c>
      <c r="L58" s="116">
        <v>0.29166666666666669</v>
      </c>
      <c r="M58" s="14">
        <v>0</v>
      </c>
      <c r="N58" s="1"/>
      <c r="O58" s="59">
        <v>41547</v>
      </c>
      <c r="P58" s="97"/>
      <c r="Q58" s="98"/>
      <c r="R58" s="98"/>
      <c r="S58" s="99">
        <f>SUM(S27:S57)</f>
        <v>1.4583333333333335</v>
      </c>
      <c r="T58" s="100"/>
      <c r="U58" s="108"/>
    </row>
    <row r="59" spans="1:21" x14ac:dyDescent="0.2">
      <c r="A59" s="7">
        <v>41306</v>
      </c>
      <c r="B59" s="33" t="s">
        <v>562</v>
      </c>
      <c r="C59" s="33" t="s">
        <v>15</v>
      </c>
      <c r="D59" s="33" t="s">
        <v>563</v>
      </c>
      <c r="E59" s="116">
        <v>0.36458333333333331</v>
      </c>
      <c r="F59" s="196"/>
      <c r="G59" s="195" t="s">
        <v>617</v>
      </c>
      <c r="H59" s="7">
        <v>41426</v>
      </c>
      <c r="I59" s="30" t="s">
        <v>34</v>
      </c>
      <c r="J59" s="30" t="s">
        <v>15</v>
      </c>
      <c r="K59" s="30" t="s">
        <v>1</v>
      </c>
      <c r="L59" s="116">
        <v>0.29166666666666669</v>
      </c>
      <c r="M59" s="14">
        <v>0</v>
      </c>
      <c r="N59" s="1"/>
      <c r="O59" s="59">
        <v>41548</v>
      </c>
      <c r="P59" s="30" t="s">
        <v>34</v>
      </c>
      <c r="Q59" s="30" t="s">
        <v>15</v>
      </c>
      <c r="R59" s="30" t="s">
        <v>1</v>
      </c>
      <c r="S59" s="116">
        <v>0.29166666666666669</v>
      </c>
      <c r="T59" s="14">
        <v>0</v>
      </c>
      <c r="U59" s="1"/>
    </row>
    <row r="60" spans="1:21" x14ac:dyDescent="0.2">
      <c r="A60" s="7">
        <v>41307</v>
      </c>
      <c r="B60" s="45"/>
      <c r="C60" s="45"/>
      <c r="D60" s="45"/>
      <c r="E60" s="85"/>
      <c r="F60" s="18"/>
      <c r="G60" s="103"/>
      <c r="H60" s="7">
        <v>41427</v>
      </c>
      <c r="I60" s="45"/>
      <c r="J60" s="45"/>
      <c r="K60" s="45"/>
      <c r="L60" s="85"/>
      <c r="M60" s="18"/>
      <c r="N60" s="103"/>
      <c r="O60" s="59">
        <v>41549</v>
      </c>
      <c r="P60" s="30" t="s">
        <v>34</v>
      </c>
      <c r="Q60" s="30" t="s">
        <v>15</v>
      </c>
      <c r="R60" s="30" t="s">
        <v>1</v>
      </c>
      <c r="S60" s="116">
        <v>0.29166666666666669</v>
      </c>
      <c r="T60" s="14">
        <v>0</v>
      </c>
      <c r="U60" s="1"/>
    </row>
    <row r="61" spans="1:21" x14ac:dyDescent="0.2">
      <c r="A61" s="7">
        <v>41308</v>
      </c>
      <c r="B61" s="45"/>
      <c r="C61" s="45"/>
      <c r="D61" s="45"/>
      <c r="E61" s="85"/>
      <c r="F61" s="18"/>
      <c r="G61" s="103"/>
      <c r="H61" s="7">
        <v>41428</v>
      </c>
      <c r="I61" s="97"/>
      <c r="J61" s="98"/>
      <c r="K61" s="98"/>
      <c r="L61" s="99">
        <f>SUM(L31:L60)</f>
        <v>1.4583333333333335</v>
      </c>
      <c r="M61" s="100"/>
      <c r="N61" s="108"/>
      <c r="O61" s="59">
        <v>41550</v>
      </c>
      <c r="P61" s="30" t="s">
        <v>34</v>
      </c>
      <c r="Q61" s="30" t="s">
        <v>15</v>
      </c>
      <c r="R61" s="30" t="s">
        <v>1</v>
      </c>
      <c r="S61" s="116">
        <v>0.29166666666666669</v>
      </c>
      <c r="T61" s="14">
        <v>0</v>
      </c>
      <c r="U61" s="1"/>
    </row>
    <row r="62" spans="1:21" x14ac:dyDescent="0.2">
      <c r="A62" s="7">
        <v>41309</v>
      </c>
      <c r="B62" s="97"/>
      <c r="C62" s="98"/>
      <c r="D62" s="98"/>
      <c r="E62" s="99">
        <f>SUM(E56:E61)</f>
        <v>0.72916666666666663</v>
      </c>
      <c r="F62" s="100"/>
      <c r="G62" s="108"/>
      <c r="H62" s="7">
        <v>41429</v>
      </c>
      <c r="I62" s="30" t="s">
        <v>34</v>
      </c>
      <c r="J62" s="30" t="s">
        <v>15</v>
      </c>
      <c r="K62" s="30" t="s">
        <v>1</v>
      </c>
      <c r="L62" s="116">
        <v>0.29166666666666669</v>
      </c>
      <c r="M62" s="14">
        <v>0</v>
      </c>
      <c r="N62" s="1"/>
      <c r="O62" s="59">
        <v>41551</v>
      </c>
      <c r="P62" s="30" t="s">
        <v>34</v>
      </c>
      <c r="Q62" s="30" t="s">
        <v>15</v>
      </c>
      <c r="R62" s="30" t="s">
        <v>1</v>
      </c>
      <c r="S62" s="116">
        <v>0.29166666666666669</v>
      </c>
      <c r="T62" s="14">
        <v>0</v>
      </c>
      <c r="U62" s="1"/>
    </row>
    <row r="63" spans="1:21" x14ac:dyDescent="0.2">
      <c r="A63" s="7">
        <v>41310</v>
      </c>
      <c r="B63" s="32" t="s">
        <v>17</v>
      </c>
      <c r="C63" s="32" t="s">
        <v>15</v>
      </c>
      <c r="D63" s="32" t="s">
        <v>564</v>
      </c>
      <c r="E63" s="116">
        <v>0.28125</v>
      </c>
      <c r="F63" s="14">
        <v>0</v>
      </c>
      <c r="G63" s="1"/>
      <c r="H63" s="7">
        <v>41430</v>
      </c>
      <c r="I63" s="30" t="s">
        <v>34</v>
      </c>
      <c r="J63" s="30" t="s">
        <v>15</v>
      </c>
      <c r="K63" s="30" t="s">
        <v>1</v>
      </c>
      <c r="L63" s="116">
        <v>0.29166666666666669</v>
      </c>
      <c r="M63" s="14">
        <v>0</v>
      </c>
      <c r="N63" s="1"/>
      <c r="O63" s="59">
        <v>41552</v>
      </c>
      <c r="P63" s="30" t="s">
        <v>34</v>
      </c>
      <c r="Q63" s="30" t="s">
        <v>15</v>
      </c>
      <c r="R63" s="30" t="s">
        <v>1</v>
      </c>
      <c r="S63" s="116">
        <v>0.29166666666666669</v>
      </c>
      <c r="T63" s="14">
        <v>0</v>
      </c>
      <c r="U63" s="1"/>
    </row>
    <row r="64" spans="1:21" x14ac:dyDescent="0.2">
      <c r="A64" s="7">
        <v>41311</v>
      </c>
      <c r="B64" s="32" t="s">
        <v>17</v>
      </c>
      <c r="C64" s="32" t="s">
        <v>15</v>
      </c>
      <c r="D64" s="32" t="s">
        <v>564</v>
      </c>
      <c r="E64" s="116">
        <v>0.28125</v>
      </c>
      <c r="F64" s="196"/>
      <c r="G64" s="195" t="s">
        <v>617</v>
      </c>
      <c r="H64" s="7">
        <v>41431</v>
      </c>
      <c r="I64" s="30" t="s">
        <v>34</v>
      </c>
      <c r="J64" s="30" t="s">
        <v>15</v>
      </c>
      <c r="K64" s="30" t="s">
        <v>1</v>
      </c>
      <c r="L64" s="116">
        <v>0.29166666666666669</v>
      </c>
      <c r="M64" s="14">
        <v>0</v>
      </c>
      <c r="N64" s="1"/>
      <c r="O64" s="59">
        <v>41553</v>
      </c>
      <c r="P64" s="45"/>
      <c r="Q64" s="45"/>
      <c r="R64" s="45"/>
      <c r="S64" s="85"/>
      <c r="T64" s="18"/>
      <c r="U64" s="103"/>
    </row>
    <row r="65" spans="1:21" x14ac:dyDescent="0.2">
      <c r="A65" s="7">
        <v>41312</v>
      </c>
      <c r="B65" s="74"/>
      <c r="C65" s="150"/>
      <c r="D65" s="150"/>
      <c r="E65" s="158"/>
      <c r="F65" s="150"/>
      <c r="G65" s="159" t="s">
        <v>360</v>
      </c>
      <c r="H65" s="7">
        <v>41432</v>
      </c>
      <c r="I65" s="30" t="s">
        <v>34</v>
      </c>
      <c r="J65" s="30" t="s">
        <v>15</v>
      </c>
      <c r="K65" s="30" t="s">
        <v>1</v>
      </c>
      <c r="L65" s="116">
        <v>0.29166666666666669</v>
      </c>
      <c r="M65" s="14">
        <v>0</v>
      </c>
      <c r="N65" s="1"/>
      <c r="O65" s="59">
        <v>41554</v>
      </c>
      <c r="P65" s="97"/>
      <c r="Q65" s="98"/>
      <c r="R65" s="98"/>
      <c r="S65" s="99">
        <f>SUM(S59:S64)</f>
        <v>1.4583333333333335</v>
      </c>
      <c r="T65" s="100"/>
      <c r="U65" s="108"/>
    </row>
    <row r="66" spans="1:21" x14ac:dyDescent="0.2">
      <c r="A66" s="7">
        <v>41313</v>
      </c>
      <c r="B66" s="32" t="s">
        <v>17</v>
      </c>
      <c r="C66" s="32" t="s">
        <v>15</v>
      </c>
      <c r="D66" s="32" t="s">
        <v>564</v>
      </c>
      <c r="E66" s="116">
        <v>0.28125</v>
      </c>
      <c r="F66" s="14">
        <v>0</v>
      </c>
      <c r="G66" s="1"/>
      <c r="H66" s="7">
        <v>41433</v>
      </c>
      <c r="I66" s="30" t="s">
        <v>34</v>
      </c>
      <c r="J66" s="30" t="s">
        <v>15</v>
      </c>
      <c r="K66" s="30" t="s">
        <v>1</v>
      </c>
      <c r="L66" s="116">
        <v>0.29166666666666669</v>
      </c>
      <c r="M66" s="14">
        <v>0</v>
      </c>
      <c r="N66" s="1"/>
      <c r="O66" s="59">
        <v>41555</v>
      </c>
      <c r="P66" s="30" t="s">
        <v>34</v>
      </c>
      <c r="Q66" s="30" t="s">
        <v>15</v>
      </c>
      <c r="R66" s="30" t="s">
        <v>1</v>
      </c>
      <c r="S66" s="116">
        <v>0.29166666666666669</v>
      </c>
      <c r="T66" s="14">
        <v>0</v>
      </c>
      <c r="U66" s="1"/>
    </row>
    <row r="67" spans="1:21" x14ac:dyDescent="0.2">
      <c r="A67" s="7">
        <v>41314</v>
      </c>
      <c r="B67" s="32" t="s">
        <v>17</v>
      </c>
      <c r="C67" s="32" t="s">
        <v>15</v>
      </c>
      <c r="D67" s="32" t="s">
        <v>39</v>
      </c>
      <c r="E67" s="116">
        <v>0.33333333333333331</v>
      </c>
      <c r="F67" s="14">
        <v>0</v>
      </c>
      <c r="G67" s="1"/>
      <c r="H67" s="7">
        <v>41434</v>
      </c>
      <c r="I67" s="45"/>
      <c r="J67" s="45"/>
      <c r="K67" s="45"/>
      <c r="L67" s="85"/>
      <c r="M67" s="18"/>
      <c r="N67" s="103"/>
      <c r="O67" s="59">
        <v>41556</v>
      </c>
      <c r="P67" s="30" t="s">
        <v>34</v>
      </c>
      <c r="Q67" s="30" t="s">
        <v>15</v>
      </c>
      <c r="R67" s="30" t="s">
        <v>1</v>
      </c>
      <c r="S67" s="116">
        <v>0.29166666666666669</v>
      </c>
      <c r="T67" s="14">
        <v>0</v>
      </c>
      <c r="U67" s="1"/>
    </row>
    <row r="68" spans="1:21" x14ac:dyDescent="0.2">
      <c r="A68" s="7">
        <v>41315</v>
      </c>
      <c r="B68" s="45"/>
      <c r="C68" s="45"/>
      <c r="D68" s="45"/>
      <c r="E68" s="85"/>
      <c r="F68" s="18"/>
      <c r="G68" s="103"/>
      <c r="H68" s="7">
        <v>41435</v>
      </c>
      <c r="I68" s="97"/>
      <c r="J68" s="98"/>
      <c r="K68" s="98"/>
      <c r="L68" s="99">
        <f>SUM(L62:L67)</f>
        <v>1.4583333333333335</v>
      </c>
      <c r="M68" s="100"/>
      <c r="N68" s="108"/>
      <c r="O68" s="59">
        <v>41557</v>
      </c>
      <c r="P68" s="30" t="s">
        <v>34</v>
      </c>
      <c r="Q68" s="30" t="s">
        <v>15</v>
      </c>
      <c r="R68" s="30" t="s">
        <v>1</v>
      </c>
      <c r="S68" s="116">
        <v>0.29166666666666669</v>
      </c>
      <c r="T68" s="14">
        <v>0</v>
      </c>
      <c r="U68" s="1"/>
    </row>
    <row r="69" spans="1:21" x14ac:dyDescent="0.2">
      <c r="A69" s="59">
        <v>41316</v>
      </c>
      <c r="B69" s="97"/>
      <c r="C69" s="98"/>
      <c r="D69" s="98"/>
      <c r="E69" s="99">
        <f>SUM(E63:E68)</f>
        <v>1.1770833333333333</v>
      </c>
      <c r="F69" s="100"/>
      <c r="G69" s="108"/>
      <c r="H69" s="7">
        <v>41436</v>
      </c>
      <c r="I69" s="30" t="s">
        <v>34</v>
      </c>
      <c r="J69" s="30" t="s">
        <v>15</v>
      </c>
      <c r="K69" s="30" t="s">
        <v>1</v>
      </c>
      <c r="L69" s="116">
        <v>0.29166666666666669</v>
      </c>
      <c r="M69" s="14">
        <v>0</v>
      </c>
      <c r="N69" s="1"/>
      <c r="O69" s="59">
        <v>41558</v>
      </c>
      <c r="P69" s="30" t="s">
        <v>34</v>
      </c>
      <c r="Q69" s="30" t="s">
        <v>15</v>
      </c>
      <c r="R69" s="30" t="s">
        <v>1</v>
      </c>
      <c r="S69" s="116">
        <v>0.29166666666666669</v>
      </c>
      <c r="T69" s="14">
        <v>0</v>
      </c>
      <c r="U69" s="1"/>
    </row>
    <row r="70" spans="1:21" x14ac:dyDescent="0.2">
      <c r="A70" s="7">
        <v>41317</v>
      </c>
      <c r="B70" s="33" t="s">
        <v>562</v>
      </c>
      <c r="C70" s="33" t="s">
        <v>15</v>
      </c>
      <c r="D70" s="33" t="s">
        <v>563</v>
      </c>
      <c r="E70" s="116">
        <v>0.36458333333333331</v>
      </c>
      <c r="F70" s="14">
        <v>0</v>
      </c>
      <c r="G70" s="1" t="s">
        <v>318</v>
      </c>
      <c r="H70" s="7">
        <v>41437</v>
      </c>
      <c r="I70" s="30" t="s">
        <v>34</v>
      </c>
      <c r="J70" s="30" t="s">
        <v>15</v>
      </c>
      <c r="K70" s="30" t="s">
        <v>1</v>
      </c>
      <c r="L70" s="116">
        <v>0.29166666666666669</v>
      </c>
      <c r="M70" s="14">
        <v>0</v>
      </c>
      <c r="N70" s="1"/>
      <c r="O70" s="59">
        <v>41559</v>
      </c>
      <c r="P70" s="30" t="s">
        <v>34</v>
      </c>
      <c r="Q70" s="30" t="s">
        <v>15</v>
      </c>
      <c r="R70" s="30" t="s">
        <v>1</v>
      </c>
      <c r="S70" s="116">
        <v>0.29166666666666669</v>
      </c>
      <c r="T70" s="14">
        <v>0</v>
      </c>
      <c r="U70" s="1"/>
    </row>
    <row r="71" spans="1:21" x14ac:dyDescent="0.2">
      <c r="A71" s="7">
        <v>41318</v>
      </c>
      <c r="B71" s="33" t="s">
        <v>562</v>
      </c>
      <c r="C71" s="33" t="s">
        <v>15</v>
      </c>
      <c r="D71" s="33" t="s">
        <v>563</v>
      </c>
      <c r="E71" s="116">
        <v>0.36458333333333331</v>
      </c>
      <c r="F71" s="14">
        <v>0</v>
      </c>
      <c r="G71" s="1"/>
      <c r="H71" s="7">
        <v>41438</v>
      </c>
      <c r="I71" s="30" t="s">
        <v>34</v>
      </c>
      <c r="J71" s="30" t="s">
        <v>15</v>
      </c>
      <c r="K71" s="30" t="s">
        <v>1</v>
      </c>
      <c r="L71" s="116">
        <v>0.29166666666666669</v>
      </c>
      <c r="M71" s="14">
        <v>0</v>
      </c>
      <c r="N71" s="1"/>
      <c r="O71" s="59">
        <v>41560</v>
      </c>
      <c r="P71" s="45"/>
      <c r="Q71" s="45"/>
      <c r="R71" s="45"/>
      <c r="S71" s="85"/>
      <c r="T71" s="18"/>
      <c r="U71" s="103"/>
    </row>
    <row r="72" spans="1:21" x14ac:dyDescent="0.2">
      <c r="A72" s="7">
        <v>41319</v>
      </c>
      <c r="B72" s="33" t="s">
        <v>562</v>
      </c>
      <c r="C72" s="33" t="s">
        <v>15</v>
      </c>
      <c r="D72" s="33" t="s">
        <v>563</v>
      </c>
      <c r="E72" s="116">
        <v>0.36458333333333331</v>
      </c>
      <c r="F72" s="14">
        <v>0</v>
      </c>
      <c r="G72" s="1"/>
      <c r="H72" s="7">
        <v>41439</v>
      </c>
      <c r="I72" s="30" t="s">
        <v>34</v>
      </c>
      <c r="J72" s="30" t="s">
        <v>15</v>
      </c>
      <c r="K72" s="30" t="s">
        <v>1</v>
      </c>
      <c r="L72" s="116">
        <v>0.29166666666666669</v>
      </c>
      <c r="M72" s="14">
        <v>0</v>
      </c>
      <c r="N72" s="1"/>
      <c r="O72" s="59">
        <v>41561</v>
      </c>
      <c r="P72" s="97"/>
      <c r="Q72" s="98"/>
      <c r="R72" s="98"/>
      <c r="S72" s="99">
        <f>SUM(S66:S71)</f>
        <v>1.4583333333333335</v>
      </c>
      <c r="T72" s="100"/>
      <c r="U72" s="108"/>
    </row>
    <row r="73" spans="1:21" x14ac:dyDescent="0.2">
      <c r="A73" s="7">
        <v>41320</v>
      </c>
      <c r="B73" s="33" t="s">
        <v>562</v>
      </c>
      <c r="C73" s="33" t="s">
        <v>15</v>
      </c>
      <c r="D73" s="33" t="s">
        <v>563</v>
      </c>
      <c r="E73" s="116">
        <v>0.36458333333333331</v>
      </c>
      <c r="F73" s="14">
        <v>0</v>
      </c>
      <c r="G73" s="1"/>
      <c r="H73" s="7">
        <v>41440</v>
      </c>
      <c r="I73" s="30" t="s">
        <v>34</v>
      </c>
      <c r="J73" s="30" t="s">
        <v>15</v>
      </c>
      <c r="K73" s="30" t="s">
        <v>1</v>
      </c>
      <c r="L73" s="116">
        <v>0.29166666666666669</v>
      </c>
      <c r="M73" s="14">
        <v>0</v>
      </c>
      <c r="N73" s="1"/>
      <c r="O73" s="59">
        <v>41562</v>
      </c>
      <c r="P73" s="30" t="s">
        <v>34</v>
      </c>
      <c r="Q73" s="30" t="s">
        <v>15</v>
      </c>
      <c r="R73" s="30" t="s">
        <v>1</v>
      </c>
      <c r="S73" s="116">
        <v>0.29166666666666669</v>
      </c>
      <c r="T73" s="14">
        <v>0</v>
      </c>
      <c r="U73" s="1"/>
    </row>
    <row r="74" spans="1:21" x14ac:dyDescent="0.2">
      <c r="A74" s="7">
        <v>41321</v>
      </c>
      <c r="B74" s="45"/>
      <c r="C74" s="45"/>
      <c r="D74" s="45"/>
      <c r="E74" s="85"/>
      <c r="F74" s="18"/>
      <c r="G74" s="103"/>
      <c r="H74" s="7">
        <v>41441</v>
      </c>
      <c r="I74" s="45"/>
      <c r="J74" s="45"/>
      <c r="K74" s="45"/>
      <c r="L74" s="85"/>
      <c r="M74" s="18"/>
      <c r="N74" s="103"/>
      <c r="O74" s="59">
        <v>41563</v>
      </c>
      <c r="P74" s="30" t="s">
        <v>34</v>
      </c>
      <c r="Q74" s="30" t="s">
        <v>15</v>
      </c>
      <c r="R74" s="30" t="s">
        <v>1</v>
      </c>
      <c r="S74" s="116">
        <v>0.29166666666666669</v>
      </c>
      <c r="T74" s="14">
        <v>0</v>
      </c>
      <c r="U74" s="1"/>
    </row>
    <row r="75" spans="1:21" x14ac:dyDescent="0.2">
      <c r="A75" s="7">
        <v>41322</v>
      </c>
      <c r="B75" s="45"/>
      <c r="C75" s="45"/>
      <c r="D75" s="45"/>
      <c r="E75" s="85"/>
      <c r="F75" s="18"/>
      <c r="G75" s="103"/>
      <c r="H75" s="7">
        <v>41442</v>
      </c>
      <c r="I75" s="97"/>
      <c r="J75" s="98"/>
      <c r="K75" s="98"/>
      <c r="L75" s="99">
        <f>SUM(L69:L74)</f>
        <v>1.4583333333333335</v>
      </c>
      <c r="M75" s="100"/>
      <c r="N75" s="108"/>
      <c r="O75" s="59">
        <v>41564</v>
      </c>
      <c r="P75" s="30" t="s">
        <v>34</v>
      </c>
      <c r="Q75" s="30" t="s">
        <v>15</v>
      </c>
      <c r="R75" s="30" t="s">
        <v>1</v>
      </c>
      <c r="S75" s="116">
        <v>0.29166666666666669</v>
      </c>
      <c r="T75" s="14">
        <v>0</v>
      </c>
      <c r="U75" s="1"/>
    </row>
    <row r="76" spans="1:21" x14ac:dyDescent="0.2">
      <c r="A76" s="59">
        <v>41323</v>
      </c>
      <c r="B76" s="97"/>
      <c r="C76" s="98"/>
      <c r="D76" s="98"/>
      <c r="E76" s="99">
        <f>SUM(E70:E75)</f>
        <v>1.4583333333333333</v>
      </c>
      <c r="F76" s="100"/>
      <c r="G76" s="108"/>
      <c r="H76" s="7">
        <v>41443</v>
      </c>
      <c r="I76" s="30" t="s">
        <v>34</v>
      </c>
      <c r="J76" s="30" t="s">
        <v>15</v>
      </c>
      <c r="K76" s="30" t="s">
        <v>1</v>
      </c>
      <c r="L76" s="116">
        <v>0.29166666666666669</v>
      </c>
      <c r="M76" s="14">
        <v>0</v>
      </c>
      <c r="N76" s="1"/>
      <c r="O76" s="59">
        <v>41565</v>
      </c>
      <c r="P76" s="30" t="s">
        <v>34</v>
      </c>
      <c r="Q76" s="30" t="s">
        <v>15</v>
      </c>
      <c r="R76" s="30" t="s">
        <v>1</v>
      </c>
      <c r="S76" s="116">
        <v>0.29166666666666669</v>
      </c>
      <c r="T76" s="14">
        <v>0</v>
      </c>
      <c r="U76" s="1"/>
    </row>
    <row r="77" spans="1:21" x14ac:dyDescent="0.2">
      <c r="A77" s="7">
        <v>41324</v>
      </c>
      <c r="B77" s="32" t="s">
        <v>17</v>
      </c>
      <c r="C77" s="32" t="s">
        <v>15</v>
      </c>
      <c r="D77" s="32" t="s">
        <v>564</v>
      </c>
      <c r="E77" s="116">
        <v>0.28125</v>
      </c>
      <c r="F77" s="14">
        <v>0</v>
      </c>
      <c r="G77" s="1" t="s">
        <v>318</v>
      </c>
      <c r="H77" s="7">
        <v>41444</v>
      </c>
      <c r="I77" s="30" t="s">
        <v>34</v>
      </c>
      <c r="J77" s="30" t="s">
        <v>15</v>
      </c>
      <c r="K77" s="30" t="s">
        <v>1</v>
      </c>
      <c r="L77" s="116">
        <v>0.29166666666666669</v>
      </c>
      <c r="M77" s="14">
        <v>0</v>
      </c>
      <c r="N77" s="1"/>
      <c r="O77" s="59">
        <v>41566</v>
      </c>
      <c r="P77" s="30" t="s">
        <v>34</v>
      </c>
      <c r="Q77" s="30" t="s">
        <v>15</v>
      </c>
      <c r="R77" s="30" t="s">
        <v>1</v>
      </c>
      <c r="S77" s="116">
        <v>0.29166666666666669</v>
      </c>
      <c r="T77" s="14">
        <v>0</v>
      </c>
      <c r="U77" s="1"/>
    </row>
    <row r="78" spans="1:21" x14ac:dyDescent="0.2">
      <c r="A78" s="7">
        <v>41325</v>
      </c>
      <c r="B78" s="74"/>
      <c r="C78" s="150"/>
      <c r="D78" s="150"/>
      <c r="E78" s="158">
        <v>0.28125</v>
      </c>
      <c r="F78" s="150"/>
      <c r="G78" s="159" t="s">
        <v>360</v>
      </c>
      <c r="H78" s="7">
        <v>41445</v>
      </c>
      <c r="I78" s="30" t="s">
        <v>34</v>
      </c>
      <c r="J78" s="30" t="s">
        <v>15</v>
      </c>
      <c r="K78" s="30" t="s">
        <v>1</v>
      </c>
      <c r="L78" s="116">
        <v>0.29166666666666669</v>
      </c>
      <c r="M78" s="14">
        <v>0</v>
      </c>
      <c r="N78" s="1"/>
      <c r="O78" s="59">
        <v>41567</v>
      </c>
      <c r="P78" s="45"/>
      <c r="Q78" s="45"/>
      <c r="R78" s="45"/>
      <c r="S78" s="85"/>
      <c r="T78" s="18"/>
      <c r="U78" s="103"/>
    </row>
    <row r="79" spans="1:21" x14ac:dyDescent="0.2">
      <c r="A79" s="7">
        <v>41326</v>
      </c>
      <c r="B79" s="32" t="s">
        <v>17</v>
      </c>
      <c r="C79" s="32" t="s">
        <v>15</v>
      </c>
      <c r="D79" s="32" t="s">
        <v>564</v>
      </c>
      <c r="E79" s="116">
        <v>0.28125</v>
      </c>
      <c r="F79" s="14">
        <v>0</v>
      </c>
      <c r="G79" s="1"/>
      <c r="H79" s="7">
        <v>41446</v>
      </c>
      <c r="I79" s="30" t="s">
        <v>34</v>
      </c>
      <c r="J79" s="30" t="s">
        <v>15</v>
      </c>
      <c r="K79" s="30" t="s">
        <v>1</v>
      </c>
      <c r="L79" s="116">
        <v>0.29166666666666669</v>
      </c>
      <c r="M79" s="14">
        <v>0</v>
      </c>
      <c r="N79" s="1"/>
      <c r="O79" s="59">
        <v>41568</v>
      </c>
      <c r="P79" s="97"/>
      <c r="Q79" s="98"/>
      <c r="R79" s="98"/>
      <c r="S79" s="99">
        <f>SUM(S73:S78)</f>
        <v>1.4583333333333335</v>
      </c>
      <c r="T79" s="100"/>
      <c r="U79" s="108"/>
    </row>
    <row r="80" spans="1:21" x14ac:dyDescent="0.2">
      <c r="A80" s="7">
        <v>41327</v>
      </c>
      <c r="B80" s="32" t="s">
        <v>17</v>
      </c>
      <c r="C80" s="32" t="s">
        <v>15</v>
      </c>
      <c r="D80" s="32" t="s">
        <v>564</v>
      </c>
      <c r="E80" s="116">
        <v>0.28125</v>
      </c>
      <c r="F80" s="14">
        <v>0</v>
      </c>
      <c r="G80" s="1"/>
      <c r="H80" s="7">
        <v>41447</v>
      </c>
      <c r="I80" s="30" t="s">
        <v>34</v>
      </c>
      <c r="J80" s="30" t="s">
        <v>15</v>
      </c>
      <c r="K80" s="30" t="s">
        <v>1</v>
      </c>
      <c r="L80" s="116">
        <v>0.29166666666666669</v>
      </c>
      <c r="M80" s="14">
        <v>0</v>
      </c>
      <c r="N80" s="1"/>
      <c r="O80" s="59">
        <v>41569</v>
      </c>
      <c r="P80" s="30" t="s">
        <v>34</v>
      </c>
      <c r="Q80" s="30" t="s">
        <v>15</v>
      </c>
      <c r="R80" s="30" t="s">
        <v>1</v>
      </c>
      <c r="S80" s="116">
        <v>0.29166666666666669</v>
      </c>
      <c r="T80" s="14">
        <v>0</v>
      </c>
      <c r="U80" s="1"/>
    </row>
    <row r="81" spans="1:21" x14ac:dyDescent="0.2">
      <c r="A81" s="7">
        <v>41328</v>
      </c>
      <c r="B81" s="32" t="s">
        <v>17</v>
      </c>
      <c r="C81" s="32" t="s">
        <v>15</v>
      </c>
      <c r="D81" s="32" t="s">
        <v>39</v>
      </c>
      <c r="E81" s="116">
        <v>0.33333333333333331</v>
      </c>
      <c r="F81" s="14">
        <v>0</v>
      </c>
      <c r="G81" s="1"/>
      <c r="H81" s="7">
        <v>41448</v>
      </c>
      <c r="I81" s="45"/>
      <c r="J81" s="45"/>
      <c r="K81" s="45"/>
      <c r="L81" s="85"/>
      <c r="M81" s="18"/>
      <c r="N81" s="103"/>
      <c r="O81" s="59">
        <v>41570</v>
      </c>
      <c r="P81" s="30" t="s">
        <v>34</v>
      </c>
      <c r="Q81" s="30" t="s">
        <v>15</v>
      </c>
      <c r="R81" s="30" t="s">
        <v>1</v>
      </c>
      <c r="S81" s="116">
        <v>0.29166666666666669</v>
      </c>
      <c r="T81" s="14">
        <v>0</v>
      </c>
      <c r="U81" s="1"/>
    </row>
    <row r="82" spans="1:21" x14ac:dyDescent="0.2">
      <c r="A82" s="7">
        <v>41329</v>
      </c>
      <c r="B82" s="45"/>
      <c r="C82" s="45"/>
      <c r="D82" s="45"/>
      <c r="E82" s="85"/>
      <c r="F82" s="18"/>
      <c r="G82" s="103"/>
      <c r="H82" s="7">
        <v>41449</v>
      </c>
      <c r="I82" s="97"/>
      <c r="J82" s="98"/>
      <c r="K82" s="98"/>
      <c r="L82" s="99">
        <f>SUM(L76:L81)</f>
        <v>1.4583333333333335</v>
      </c>
      <c r="M82" s="100"/>
      <c r="N82" s="108"/>
      <c r="O82" s="59">
        <v>41571</v>
      </c>
      <c r="P82" s="30" t="s">
        <v>34</v>
      </c>
      <c r="Q82" s="30" t="s">
        <v>15</v>
      </c>
      <c r="R82" s="30" t="s">
        <v>1</v>
      </c>
      <c r="S82" s="116">
        <v>0.29166666666666669</v>
      </c>
      <c r="T82" s="14">
        <v>0</v>
      </c>
      <c r="U82" s="1"/>
    </row>
    <row r="83" spans="1:21" x14ac:dyDescent="0.2">
      <c r="A83" s="59">
        <v>41330</v>
      </c>
      <c r="B83" s="97"/>
      <c r="C83" s="98"/>
      <c r="D83" s="98"/>
      <c r="E83" s="99">
        <f>SUM(E77:E82)</f>
        <v>1.4583333333333333</v>
      </c>
      <c r="F83" s="100"/>
      <c r="G83" s="108"/>
      <c r="H83" s="7">
        <v>41450</v>
      </c>
      <c r="I83" s="30" t="s">
        <v>34</v>
      </c>
      <c r="J83" s="30" t="s">
        <v>15</v>
      </c>
      <c r="K83" s="30" t="s">
        <v>1</v>
      </c>
      <c r="L83" s="116">
        <v>0.29166666666666669</v>
      </c>
      <c r="M83" s="14">
        <v>0</v>
      </c>
      <c r="N83" s="1"/>
      <c r="O83" s="59">
        <v>41572</v>
      </c>
      <c r="P83" s="30" t="s">
        <v>34</v>
      </c>
      <c r="Q83" s="30" t="s">
        <v>15</v>
      </c>
      <c r="R83" s="30" t="s">
        <v>1</v>
      </c>
      <c r="S83" s="116">
        <v>0.29166666666666669</v>
      </c>
      <c r="T83" s="14">
        <v>0</v>
      </c>
      <c r="U83" s="1"/>
    </row>
    <row r="84" spans="1:21" x14ac:dyDescent="0.2">
      <c r="A84" s="7">
        <v>41331</v>
      </c>
      <c r="B84" s="30" t="s">
        <v>34</v>
      </c>
      <c r="C84" s="30" t="s">
        <v>15</v>
      </c>
      <c r="D84" s="30" t="s">
        <v>1</v>
      </c>
      <c r="E84" s="116">
        <v>0.29166666666666669</v>
      </c>
      <c r="F84" s="14">
        <v>0</v>
      </c>
      <c r="G84" s="1" t="s">
        <v>618</v>
      </c>
      <c r="H84" s="7">
        <v>41451</v>
      </c>
      <c r="I84" s="30" t="s">
        <v>34</v>
      </c>
      <c r="J84" s="30" t="s">
        <v>15</v>
      </c>
      <c r="K84" s="30" t="s">
        <v>1</v>
      </c>
      <c r="L84" s="116">
        <v>0.29166666666666669</v>
      </c>
      <c r="M84" s="14">
        <v>0</v>
      </c>
      <c r="N84" s="1"/>
      <c r="O84" s="59">
        <v>41573</v>
      </c>
      <c r="P84" s="30" t="s">
        <v>34</v>
      </c>
      <c r="Q84" s="30" t="s">
        <v>15</v>
      </c>
      <c r="R84" s="30" t="s">
        <v>1</v>
      </c>
      <c r="S84" s="116">
        <v>0.29166666666666669</v>
      </c>
      <c r="T84" s="14">
        <v>0</v>
      </c>
      <c r="U84" s="1"/>
    </row>
    <row r="85" spans="1:21" x14ac:dyDescent="0.2">
      <c r="A85" s="7">
        <v>41332</v>
      </c>
      <c r="B85" s="30" t="s">
        <v>34</v>
      </c>
      <c r="C85" s="30" t="s">
        <v>15</v>
      </c>
      <c r="D85" s="30" t="s">
        <v>1</v>
      </c>
      <c r="E85" s="116">
        <v>0.29166666666666669</v>
      </c>
      <c r="F85" s="14">
        <v>0</v>
      </c>
      <c r="G85" s="1"/>
      <c r="H85" s="7">
        <v>41452</v>
      </c>
      <c r="I85" s="30" t="s">
        <v>34</v>
      </c>
      <c r="J85" s="30" t="s">
        <v>15</v>
      </c>
      <c r="K85" s="30" t="s">
        <v>1</v>
      </c>
      <c r="L85" s="116">
        <v>0.29166666666666669</v>
      </c>
      <c r="M85" s="14">
        <v>0</v>
      </c>
      <c r="N85" s="1"/>
      <c r="O85" s="59">
        <v>41574</v>
      </c>
      <c r="P85" s="45"/>
      <c r="Q85" s="45"/>
      <c r="R85" s="45"/>
      <c r="S85" s="85"/>
      <c r="T85" s="18"/>
      <c r="U85" s="103"/>
    </row>
    <row r="86" spans="1:21" x14ac:dyDescent="0.2">
      <c r="A86" s="7"/>
      <c r="B86" s="8"/>
      <c r="C86" s="8"/>
      <c r="D86" s="8"/>
      <c r="E86" s="85"/>
      <c r="F86" s="43"/>
      <c r="G86" s="1"/>
      <c r="H86" s="7">
        <v>41453</v>
      </c>
      <c r="I86" s="30" t="s">
        <v>34</v>
      </c>
      <c r="J86" s="30" t="s">
        <v>15</v>
      </c>
      <c r="K86" s="30" t="s">
        <v>1</v>
      </c>
      <c r="L86" s="116">
        <v>0.29166666666666669</v>
      </c>
      <c r="M86" s="14">
        <v>0</v>
      </c>
      <c r="N86" s="1"/>
      <c r="O86" s="59">
        <v>41575</v>
      </c>
      <c r="P86" s="97"/>
      <c r="Q86" s="98"/>
      <c r="R86" s="98"/>
      <c r="S86" s="99">
        <f>SUM(S80:S85)</f>
        <v>1.4583333333333335</v>
      </c>
      <c r="T86" s="100"/>
      <c r="U86" s="108"/>
    </row>
    <row r="87" spans="1:21" x14ac:dyDescent="0.2">
      <c r="A87" s="7"/>
      <c r="B87" s="8"/>
      <c r="C87" s="8"/>
      <c r="D87" s="8"/>
      <c r="E87" s="85"/>
      <c r="F87" s="43"/>
      <c r="G87" s="1"/>
      <c r="H87" s="7">
        <v>41454</v>
      </c>
      <c r="I87" s="30" t="s">
        <v>34</v>
      </c>
      <c r="J87" s="30" t="s">
        <v>15</v>
      </c>
      <c r="K87" s="30" t="s">
        <v>1</v>
      </c>
      <c r="L87" s="116">
        <v>0.29166666666666669</v>
      </c>
      <c r="M87" s="14">
        <v>0</v>
      </c>
      <c r="N87" s="1"/>
      <c r="O87" s="59">
        <v>41576</v>
      </c>
      <c r="P87" s="30" t="s">
        <v>34</v>
      </c>
      <c r="Q87" s="30" t="s">
        <v>15</v>
      </c>
      <c r="R87" s="30" t="s">
        <v>1</v>
      </c>
      <c r="S87" s="116">
        <v>0.29166666666666669</v>
      </c>
      <c r="T87" s="14">
        <v>0</v>
      </c>
      <c r="U87" s="1"/>
    </row>
    <row r="88" spans="1:21" x14ac:dyDescent="0.2">
      <c r="A88" s="7"/>
      <c r="B88" s="8"/>
      <c r="C88" s="8"/>
      <c r="D88" s="8"/>
      <c r="E88" s="85"/>
      <c r="F88" s="43"/>
      <c r="G88" s="1"/>
      <c r="H88" s="7"/>
      <c r="I88" s="8"/>
      <c r="J88" s="8"/>
      <c r="K88" s="8"/>
      <c r="L88" s="85"/>
      <c r="M88" s="43"/>
      <c r="N88" s="1"/>
      <c r="O88" s="59">
        <v>41577</v>
      </c>
      <c r="P88" s="30" t="s">
        <v>34</v>
      </c>
      <c r="Q88" s="30" t="s">
        <v>15</v>
      </c>
      <c r="R88" s="30" t="s">
        <v>1</v>
      </c>
      <c r="S88" s="116">
        <v>0.29166666666666669</v>
      </c>
      <c r="T88" s="14">
        <v>0</v>
      </c>
      <c r="U88" s="1"/>
    </row>
    <row r="89" spans="1:21" x14ac:dyDescent="0.2">
      <c r="A89" s="7"/>
      <c r="B89" s="8"/>
      <c r="C89" s="8"/>
      <c r="D89" s="8"/>
      <c r="E89" s="85"/>
      <c r="F89" s="43"/>
      <c r="G89" s="1"/>
      <c r="H89" s="7"/>
      <c r="I89" s="8"/>
      <c r="J89" s="8"/>
      <c r="K89" s="8"/>
      <c r="L89" s="85"/>
      <c r="M89" s="43"/>
      <c r="N89" s="1"/>
      <c r="O89" s="7"/>
      <c r="P89" s="8"/>
      <c r="Q89" s="8"/>
      <c r="R89" s="8"/>
      <c r="S89" s="85"/>
      <c r="T89" s="43"/>
      <c r="U89" s="1"/>
    </row>
    <row r="90" spans="1:21" x14ac:dyDescent="0.2">
      <c r="A90" s="7"/>
      <c r="B90" s="8"/>
      <c r="C90" s="8"/>
      <c r="D90" s="8"/>
      <c r="E90" s="85"/>
      <c r="F90" s="43"/>
      <c r="G90" s="1"/>
      <c r="H90" s="7"/>
      <c r="I90" s="8"/>
      <c r="J90" s="8"/>
      <c r="K90" s="8"/>
      <c r="L90" s="85"/>
      <c r="M90" s="43"/>
      <c r="N90" s="1"/>
      <c r="O90" s="7"/>
      <c r="P90" s="8"/>
      <c r="Q90" s="8"/>
      <c r="R90" s="8"/>
      <c r="S90" s="85"/>
      <c r="T90" s="43"/>
      <c r="U90" s="1"/>
    </row>
    <row r="91" spans="1:21" x14ac:dyDescent="0.2">
      <c r="A91" s="7"/>
      <c r="B91" s="8"/>
      <c r="C91" s="8"/>
      <c r="D91" s="8"/>
      <c r="E91" s="85"/>
      <c r="F91" s="43"/>
      <c r="G91" s="1"/>
      <c r="H91" s="7"/>
      <c r="I91" s="8"/>
      <c r="J91" s="8"/>
      <c r="K91" s="8"/>
      <c r="L91" s="85"/>
      <c r="M91" s="43"/>
      <c r="N91" s="1"/>
      <c r="O91" s="7"/>
      <c r="P91" s="8"/>
      <c r="Q91" s="8"/>
      <c r="R91" s="8"/>
      <c r="S91" s="85"/>
      <c r="T91" s="43"/>
      <c r="U91" s="1"/>
    </row>
    <row r="92" spans="1:21" x14ac:dyDescent="0.2">
      <c r="A92" s="7"/>
      <c r="B92" s="8"/>
      <c r="C92" s="8"/>
      <c r="D92" s="8"/>
      <c r="E92" s="85"/>
      <c r="F92" s="43"/>
      <c r="G92" s="1"/>
      <c r="H92" s="7"/>
      <c r="I92" s="8"/>
      <c r="J92" s="8"/>
      <c r="K92" s="8"/>
      <c r="L92" s="85"/>
      <c r="M92" s="43"/>
      <c r="N92" s="1"/>
      <c r="O92" s="7"/>
      <c r="P92" s="8"/>
      <c r="Q92" s="8"/>
      <c r="R92" s="8"/>
      <c r="S92" s="85"/>
      <c r="T92" s="43"/>
      <c r="U92" s="1"/>
    </row>
    <row r="93" spans="1:21" x14ac:dyDescent="0.2">
      <c r="A93" s="7"/>
      <c r="B93" s="8"/>
      <c r="C93" s="8"/>
      <c r="D93" s="8"/>
      <c r="E93" s="85"/>
      <c r="F93" s="43"/>
      <c r="G93" s="1"/>
      <c r="H93" s="7"/>
      <c r="I93" s="8"/>
      <c r="J93" s="8"/>
      <c r="K93" s="8"/>
      <c r="L93" s="85"/>
      <c r="M93" s="43"/>
      <c r="N93" s="1"/>
      <c r="O93" s="7"/>
      <c r="P93" s="8"/>
      <c r="Q93" s="8"/>
      <c r="R93" s="8"/>
      <c r="S93" s="85"/>
      <c r="T93" s="43"/>
      <c r="U93" s="1"/>
    </row>
    <row r="94" spans="1:21" x14ac:dyDescent="0.2">
      <c r="A94" s="7"/>
      <c r="B94" s="8"/>
      <c r="C94" s="8"/>
      <c r="D94" s="8"/>
      <c r="E94" s="85"/>
      <c r="F94" s="43"/>
      <c r="G94" s="1"/>
      <c r="H94" s="7"/>
      <c r="I94" s="8"/>
      <c r="J94" s="8"/>
      <c r="K94" s="8"/>
      <c r="L94" s="85"/>
      <c r="M94" s="43"/>
      <c r="N94" s="1"/>
      <c r="O94" s="7"/>
      <c r="P94" s="8"/>
      <c r="Q94" s="8"/>
      <c r="R94" s="8"/>
      <c r="S94" s="85"/>
      <c r="T94" s="43"/>
      <c r="U94" s="1"/>
    </row>
    <row r="95" spans="1:21" x14ac:dyDescent="0.2">
      <c r="A95" s="7"/>
      <c r="B95" s="8"/>
      <c r="C95" s="8"/>
      <c r="D95" s="8"/>
      <c r="E95" s="85"/>
      <c r="F95" s="43"/>
      <c r="G95" s="1"/>
      <c r="H95" s="7"/>
      <c r="I95" s="8"/>
      <c r="J95" s="8"/>
      <c r="K95" s="8"/>
      <c r="L95" s="85"/>
      <c r="M95" s="43"/>
      <c r="N95" s="1"/>
      <c r="O95" s="7"/>
      <c r="P95" s="8"/>
      <c r="Q95" s="8"/>
      <c r="R95" s="8"/>
      <c r="S95" s="85"/>
      <c r="T95" s="43"/>
      <c r="U95" s="1"/>
    </row>
    <row r="96" spans="1:21" x14ac:dyDescent="0.2">
      <c r="A96" s="7"/>
      <c r="B96" s="8"/>
      <c r="C96" s="8"/>
      <c r="D96" s="8"/>
      <c r="E96" s="85"/>
      <c r="F96" s="43"/>
      <c r="G96" s="1"/>
      <c r="H96" s="7"/>
      <c r="I96" s="8"/>
      <c r="J96" s="8"/>
      <c r="K96" s="8"/>
      <c r="L96" s="85"/>
      <c r="M96" s="43"/>
      <c r="N96" s="1"/>
      <c r="O96" s="7"/>
      <c r="P96" s="8"/>
      <c r="Q96" s="8"/>
      <c r="R96" s="8"/>
      <c r="S96" s="85"/>
      <c r="T96" s="43"/>
      <c r="U96" s="1"/>
    </row>
    <row r="97" spans="1:21" x14ac:dyDescent="0.2">
      <c r="A97" s="7"/>
      <c r="B97" s="8"/>
      <c r="C97" s="8"/>
      <c r="D97" s="8"/>
      <c r="E97" s="85"/>
      <c r="F97" s="43"/>
      <c r="G97" s="1"/>
      <c r="H97" s="7"/>
      <c r="I97" s="8"/>
      <c r="J97" s="8"/>
      <c r="K97" s="8"/>
      <c r="L97" s="85"/>
      <c r="M97" s="43"/>
      <c r="N97" s="1"/>
      <c r="O97" s="7"/>
      <c r="P97" s="8"/>
      <c r="Q97" s="8"/>
      <c r="R97" s="8"/>
      <c r="S97" s="85"/>
      <c r="T97" s="43"/>
      <c r="U97" s="1"/>
    </row>
    <row r="98" spans="1:21" x14ac:dyDescent="0.2">
      <c r="A98" s="7"/>
      <c r="B98" s="8"/>
      <c r="C98" s="8"/>
      <c r="D98" s="8"/>
      <c r="E98" s="85"/>
      <c r="F98" s="43"/>
      <c r="G98" s="1"/>
      <c r="H98" s="7"/>
      <c r="I98" s="8"/>
      <c r="J98" s="8"/>
      <c r="K98" s="8"/>
      <c r="L98" s="85"/>
      <c r="M98" s="43"/>
      <c r="N98" s="1"/>
      <c r="O98" s="7"/>
      <c r="P98" s="8"/>
      <c r="Q98" s="8"/>
      <c r="R98" s="8"/>
      <c r="S98" s="85"/>
      <c r="T98" s="43"/>
      <c r="U98" s="1"/>
    </row>
    <row r="99" spans="1:21" x14ac:dyDescent="0.2">
      <c r="A99" s="7"/>
      <c r="B99" s="8"/>
      <c r="C99" s="8"/>
      <c r="D99" s="8"/>
      <c r="E99" s="85"/>
      <c r="F99" s="43"/>
      <c r="G99" s="1"/>
      <c r="H99" s="7"/>
      <c r="I99" s="8"/>
      <c r="J99" s="8"/>
      <c r="K99" s="8"/>
      <c r="L99" s="85"/>
      <c r="M99" s="43"/>
      <c r="N99" s="1"/>
      <c r="O99" s="7"/>
      <c r="P99" s="8"/>
      <c r="Q99" s="8"/>
      <c r="R99" s="8"/>
      <c r="S99" s="85"/>
      <c r="T99" s="43"/>
      <c r="U99" s="1"/>
    </row>
    <row r="100" spans="1:21" x14ac:dyDescent="0.2">
      <c r="A100" s="7"/>
      <c r="B100" s="8"/>
      <c r="C100" s="8"/>
      <c r="D100" s="8"/>
      <c r="E100" s="85"/>
      <c r="F100" s="43"/>
      <c r="G100" s="1"/>
      <c r="H100" s="7"/>
      <c r="I100" s="8"/>
      <c r="J100" s="8"/>
      <c r="K100" s="8"/>
      <c r="L100" s="85"/>
      <c r="M100" s="43"/>
      <c r="N100" s="1"/>
      <c r="O100" s="7"/>
      <c r="P100" s="8"/>
      <c r="Q100" s="8"/>
      <c r="R100" s="8"/>
      <c r="S100" s="85"/>
      <c r="T100" s="43"/>
      <c r="U100" s="1"/>
    </row>
    <row r="101" spans="1:21" x14ac:dyDescent="0.2">
      <c r="A101" s="7"/>
      <c r="B101" s="8"/>
      <c r="C101" s="8"/>
      <c r="D101" s="8"/>
      <c r="E101" s="85"/>
      <c r="F101" s="43"/>
      <c r="G101" s="1"/>
      <c r="H101" s="7"/>
      <c r="I101" s="8"/>
      <c r="J101" s="8"/>
      <c r="K101" s="8"/>
      <c r="L101" s="85"/>
      <c r="M101" s="43"/>
      <c r="N101" s="1"/>
      <c r="O101" s="7"/>
      <c r="P101" s="8"/>
      <c r="Q101" s="8"/>
      <c r="R101" s="8"/>
      <c r="S101" s="85"/>
      <c r="T101" s="43"/>
      <c r="U101" s="1"/>
    </row>
    <row r="102" spans="1:21" x14ac:dyDescent="0.2">
      <c r="A102" s="7"/>
      <c r="B102" s="8"/>
      <c r="C102" s="8"/>
      <c r="D102" s="8"/>
      <c r="E102" s="85"/>
      <c r="F102" s="44"/>
      <c r="G102" s="29"/>
      <c r="H102" s="7"/>
      <c r="I102" s="8"/>
      <c r="J102" s="8"/>
      <c r="K102" s="8"/>
      <c r="L102" s="85"/>
      <c r="M102" s="44"/>
      <c r="N102" s="29"/>
      <c r="O102" s="7"/>
      <c r="P102" s="8"/>
      <c r="Q102" s="8"/>
      <c r="R102" s="8"/>
      <c r="S102" s="85"/>
      <c r="T102" s="44"/>
      <c r="U102" s="29"/>
    </row>
    <row r="103" spans="1:21" x14ac:dyDescent="0.2">
      <c r="A103" s="7"/>
      <c r="B103" s="8"/>
      <c r="C103" s="8"/>
      <c r="D103" s="8"/>
      <c r="E103" s="85"/>
      <c r="F103" s="43"/>
      <c r="G103" s="1"/>
      <c r="H103" s="7"/>
      <c r="I103" s="8"/>
      <c r="J103" s="8"/>
      <c r="K103" s="8"/>
      <c r="L103" s="85"/>
      <c r="M103" s="43"/>
      <c r="N103" s="1"/>
      <c r="O103" s="7"/>
      <c r="P103" s="8"/>
      <c r="Q103" s="8"/>
      <c r="R103" s="8"/>
      <c r="S103" s="85"/>
      <c r="T103" s="43"/>
      <c r="U103" s="1"/>
    </row>
    <row r="104" spans="1:21" x14ac:dyDescent="0.2">
      <c r="A104" s="7"/>
      <c r="B104" s="8"/>
      <c r="C104" s="8"/>
      <c r="D104" s="8"/>
      <c r="E104" s="85"/>
      <c r="F104" s="43"/>
      <c r="G104" s="1"/>
      <c r="H104" s="7"/>
      <c r="I104" s="8"/>
      <c r="J104" s="8"/>
      <c r="K104" s="8"/>
      <c r="L104" s="85"/>
      <c r="M104" s="43"/>
      <c r="N104" s="1"/>
      <c r="O104" s="7"/>
      <c r="P104" s="8"/>
      <c r="Q104" s="8"/>
      <c r="R104" s="8"/>
      <c r="S104" s="85"/>
      <c r="T104" s="43"/>
      <c r="U104" s="1"/>
    </row>
    <row r="105" spans="1:21" x14ac:dyDescent="0.2">
      <c r="A105" s="7"/>
      <c r="B105" s="8"/>
      <c r="C105" s="8"/>
      <c r="D105" s="8"/>
      <c r="E105" s="85"/>
      <c r="F105" s="43"/>
      <c r="G105" s="1"/>
      <c r="H105" s="7"/>
      <c r="I105" s="8"/>
      <c r="J105" s="8"/>
      <c r="K105" s="8"/>
      <c r="L105" s="85"/>
      <c r="M105" s="43"/>
      <c r="N105" s="1"/>
      <c r="O105" s="7"/>
      <c r="P105" s="8"/>
      <c r="Q105" s="8"/>
      <c r="R105" s="8"/>
      <c r="S105" s="85"/>
      <c r="T105" s="43"/>
      <c r="U105" s="1"/>
    </row>
    <row r="106" spans="1:21" x14ac:dyDescent="0.2">
      <c r="A106" s="7"/>
      <c r="B106" s="8"/>
      <c r="C106" s="8"/>
      <c r="D106" s="8"/>
      <c r="E106" s="85"/>
      <c r="F106" s="43"/>
      <c r="G106" s="1"/>
      <c r="H106" s="7"/>
      <c r="I106" s="8"/>
      <c r="J106" s="8"/>
      <c r="K106" s="8"/>
      <c r="L106" s="85"/>
      <c r="M106" s="43"/>
      <c r="N106" s="1"/>
      <c r="O106" s="7"/>
      <c r="P106" s="8"/>
      <c r="Q106" s="8"/>
      <c r="R106" s="8"/>
      <c r="S106" s="85"/>
      <c r="T106" s="43"/>
      <c r="U106" s="1"/>
    </row>
    <row r="107" spans="1:21" x14ac:dyDescent="0.2">
      <c r="A107" s="7"/>
      <c r="B107" s="8"/>
      <c r="C107" s="8"/>
      <c r="D107" s="8"/>
      <c r="E107" s="85"/>
      <c r="F107" s="43"/>
      <c r="G107" s="1"/>
      <c r="H107" s="7"/>
      <c r="I107" s="8"/>
      <c r="J107" s="8"/>
      <c r="K107" s="8"/>
      <c r="L107" s="85"/>
      <c r="M107" s="43"/>
      <c r="N107" s="1"/>
      <c r="O107" s="7"/>
      <c r="P107" s="8"/>
      <c r="Q107" s="8"/>
      <c r="R107" s="8"/>
      <c r="S107" s="85"/>
      <c r="T107" s="43"/>
      <c r="U107" s="1"/>
    </row>
    <row r="108" spans="1:21" x14ac:dyDescent="0.2">
      <c r="A108" s="7"/>
      <c r="B108" s="8"/>
      <c r="C108" s="8"/>
      <c r="D108" s="8"/>
      <c r="E108" s="85"/>
      <c r="F108" s="43"/>
      <c r="G108" s="1"/>
      <c r="H108" s="7"/>
      <c r="I108" s="8"/>
      <c r="J108" s="8"/>
      <c r="K108" s="8"/>
      <c r="L108" s="85"/>
      <c r="M108" s="43"/>
      <c r="N108" s="1"/>
      <c r="O108" s="7"/>
      <c r="P108" s="8"/>
      <c r="Q108" s="8"/>
      <c r="R108" s="8"/>
      <c r="S108" s="85"/>
      <c r="T108" s="43"/>
      <c r="U108" s="1"/>
    </row>
    <row r="109" spans="1:21" ht="13.5" thickBot="1" x14ac:dyDescent="0.25">
      <c r="A109" s="7"/>
      <c r="B109" s="8"/>
      <c r="C109" s="8"/>
      <c r="D109" s="8"/>
      <c r="E109" s="85"/>
      <c r="F109" s="43"/>
      <c r="G109" s="1"/>
      <c r="H109" s="7"/>
      <c r="I109" s="8"/>
      <c r="J109" s="8"/>
      <c r="K109" s="8"/>
      <c r="L109" s="85"/>
      <c r="M109" s="43"/>
      <c r="N109" s="1"/>
      <c r="O109" s="7"/>
      <c r="P109" s="8"/>
      <c r="Q109" s="8"/>
      <c r="R109" s="8"/>
      <c r="S109" s="85"/>
      <c r="T109" s="43"/>
      <c r="U109" s="1"/>
    </row>
    <row r="110" spans="1:21" ht="13.5" thickBot="1" x14ac:dyDescent="0.25">
      <c r="A110" s="17" t="s">
        <v>46</v>
      </c>
      <c r="B110" s="15" t="s">
        <v>47</v>
      </c>
      <c r="C110" s="15"/>
      <c r="D110" s="15"/>
      <c r="E110" s="15"/>
      <c r="F110" s="53" t="s">
        <v>115</v>
      </c>
      <c r="G110" s="16" t="s">
        <v>70</v>
      </c>
      <c r="H110" s="17" t="s">
        <v>46</v>
      </c>
      <c r="I110" s="15" t="s">
        <v>47</v>
      </c>
      <c r="J110" s="15"/>
      <c r="K110" s="15"/>
      <c r="L110" s="15"/>
      <c r="M110" s="53" t="s">
        <v>119</v>
      </c>
      <c r="N110" s="16" t="s">
        <v>70</v>
      </c>
      <c r="O110" s="17" t="s">
        <v>46</v>
      </c>
      <c r="P110" s="15" t="s">
        <v>47</v>
      </c>
      <c r="Q110" s="15"/>
      <c r="R110" s="15"/>
      <c r="S110" s="15"/>
      <c r="T110" s="53" t="s">
        <v>123</v>
      </c>
      <c r="U110" s="16" t="s">
        <v>70</v>
      </c>
    </row>
    <row r="111" spans="1:21" x14ac:dyDescent="0.2">
      <c r="A111" s="3" t="s">
        <v>18</v>
      </c>
      <c r="B111" s="4" t="s">
        <v>19</v>
      </c>
      <c r="C111" s="4" t="s">
        <v>21</v>
      </c>
      <c r="D111" s="4" t="s">
        <v>20</v>
      </c>
      <c r="E111" s="5" t="s">
        <v>43</v>
      </c>
      <c r="F111" s="5" t="s">
        <v>22</v>
      </c>
      <c r="G111" s="6" t="s">
        <v>30</v>
      </c>
      <c r="H111" s="3" t="s">
        <v>18</v>
      </c>
      <c r="I111" s="4" t="s">
        <v>19</v>
      </c>
      <c r="J111" s="4" t="s">
        <v>21</v>
      </c>
      <c r="K111" s="4" t="s">
        <v>20</v>
      </c>
      <c r="L111" s="5" t="s">
        <v>43</v>
      </c>
      <c r="M111" s="5" t="s">
        <v>22</v>
      </c>
      <c r="N111" s="6" t="s">
        <v>30</v>
      </c>
      <c r="O111" s="3" t="s">
        <v>18</v>
      </c>
      <c r="P111" s="4" t="s">
        <v>19</v>
      </c>
      <c r="Q111" s="4" t="s">
        <v>21</v>
      </c>
      <c r="R111" s="4" t="s">
        <v>20</v>
      </c>
      <c r="S111" s="5" t="s">
        <v>43</v>
      </c>
      <c r="T111" s="5" t="s">
        <v>22</v>
      </c>
      <c r="U111" s="6" t="s">
        <v>30</v>
      </c>
    </row>
    <row r="112" spans="1:21" x14ac:dyDescent="0.2">
      <c r="A112" s="7">
        <v>41333</v>
      </c>
      <c r="B112" s="30" t="s">
        <v>34</v>
      </c>
      <c r="C112" s="30" t="s">
        <v>15</v>
      </c>
      <c r="D112" s="30" t="s">
        <v>1</v>
      </c>
      <c r="E112" s="116">
        <v>0.29166666666666669</v>
      </c>
      <c r="F112" s="14">
        <v>0</v>
      </c>
      <c r="G112" s="1"/>
      <c r="H112" s="7">
        <v>41455</v>
      </c>
      <c r="I112" s="45"/>
      <c r="J112" s="45"/>
      <c r="K112" s="45"/>
      <c r="L112" s="85"/>
      <c r="M112" s="18"/>
      <c r="N112" s="103"/>
      <c r="O112" s="59">
        <v>41578</v>
      </c>
      <c r="P112" s="197" t="s">
        <v>207</v>
      </c>
      <c r="Q112" s="197" t="s">
        <v>15</v>
      </c>
      <c r="R112" s="197" t="s">
        <v>295</v>
      </c>
      <c r="S112" s="198">
        <v>0.3125</v>
      </c>
      <c r="T112" s="199">
        <v>0</v>
      </c>
      <c r="U112" s="200" t="s">
        <v>619</v>
      </c>
    </row>
    <row r="113" spans="1:21" x14ac:dyDescent="0.2">
      <c r="A113" s="7">
        <v>41334</v>
      </c>
      <c r="B113" s="30" t="s">
        <v>34</v>
      </c>
      <c r="C113" s="30" t="s">
        <v>15</v>
      </c>
      <c r="D113" s="30" t="s">
        <v>1</v>
      </c>
      <c r="E113" s="116">
        <v>0.29166666666666669</v>
      </c>
      <c r="F113" s="14">
        <v>0</v>
      </c>
      <c r="G113" s="1"/>
      <c r="H113" s="7">
        <v>41456</v>
      </c>
      <c r="I113" s="97"/>
      <c r="J113" s="98"/>
      <c r="K113" s="98"/>
      <c r="L113" s="99">
        <f>SUM(L83:L112)</f>
        <v>1.4583333333333335</v>
      </c>
      <c r="M113" s="100"/>
      <c r="N113" s="108"/>
      <c r="O113" s="59">
        <v>41579</v>
      </c>
      <c r="P113" s="30" t="s">
        <v>34</v>
      </c>
      <c r="Q113" s="30" t="s">
        <v>15</v>
      </c>
      <c r="R113" s="30" t="s">
        <v>1</v>
      </c>
      <c r="S113" s="116">
        <v>0.29166666666666669</v>
      </c>
      <c r="T113" s="14">
        <v>0</v>
      </c>
      <c r="U113" s="1"/>
    </row>
    <row r="114" spans="1:21" x14ac:dyDescent="0.2">
      <c r="A114" s="7">
        <v>41335</v>
      </c>
      <c r="B114" s="30" t="s">
        <v>34</v>
      </c>
      <c r="C114" s="30" t="s">
        <v>15</v>
      </c>
      <c r="D114" s="30" t="s">
        <v>1</v>
      </c>
      <c r="E114" s="116">
        <v>0.29166666666666669</v>
      </c>
      <c r="F114" s="14">
        <v>0</v>
      </c>
      <c r="G114" s="1"/>
      <c r="H114" s="7">
        <v>41457</v>
      </c>
      <c r="I114" s="30" t="s">
        <v>34</v>
      </c>
      <c r="J114" s="30" t="s">
        <v>15</v>
      </c>
      <c r="K114" s="30" t="s">
        <v>1</v>
      </c>
      <c r="L114" s="116">
        <v>0.29166666666666669</v>
      </c>
      <c r="M114" s="14">
        <v>0</v>
      </c>
      <c r="N114" s="65" t="s">
        <v>475</v>
      </c>
      <c r="O114" s="59">
        <v>41580</v>
      </c>
      <c r="P114" s="30" t="s">
        <v>34</v>
      </c>
      <c r="Q114" s="30" t="s">
        <v>15</v>
      </c>
      <c r="R114" s="30" t="s">
        <v>1</v>
      </c>
      <c r="S114" s="116">
        <v>0.29166666666666669</v>
      </c>
      <c r="T114" s="14">
        <v>0</v>
      </c>
      <c r="U114" s="1"/>
    </row>
    <row r="115" spans="1:21" x14ac:dyDescent="0.2">
      <c r="A115" s="7">
        <v>41336</v>
      </c>
      <c r="B115" s="45"/>
      <c r="C115" s="45"/>
      <c r="D115" s="45"/>
      <c r="E115" s="85"/>
      <c r="F115" s="18"/>
      <c r="G115" s="103"/>
      <c r="H115" s="7">
        <v>41458</v>
      </c>
      <c r="I115" s="30" t="s">
        <v>34</v>
      </c>
      <c r="J115" s="30" t="s">
        <v>15</v>
      </c>
      <c r="K115" s="30" t="s">
        <v>1</v>
      </c>
      <c r="L115" s="116">
        <v>0.29166666666666669</v>
      </c>
      <c r="M115" s="14">
        <v>0</v>
      </c>
      <c r="N115" s="1"/>
      <c r="O115" s="59">
        <v>41581</v>
      </c>
      <c r="P115" s="45"/>
      <c r="Q115" s="45"/>
      <c r="R115" s="45"/>
      <c r="S115" s="85"/>
      <c r="T115" s="18"/>
      <c r="U115" s="103"/>
    </row>
    <row r="116" spans="1:21" x14ac:dyDescent="0.2">
      <c r="A116" s="7">
        <v>41337</v>
      </c>
      <c r="B116" s="97"/>
      <c r="C116" s="98"/>
      <c r="D116" s="98"/>
      <c r="E116" s="99">
        <f>SUM(E84:E115)</f>
        <v>1.4583333333333335</v>
      </c>
      <c r="F116" s="100"/>
      <c r="G116" s="108"/>
      <c r="H116" s="7">
        <v>41459</v>
      </c>
      <c r="I116" s="30" t="s">
        <v>34</v>
      </c>
      <c r="J116" s="30" t="s">
        <v>15</v>
      </c>
      <c r="K116" s="30" t="s">
        <v>1</v>
      </c>
      <c r="L116" s="116">
        <v>0.29166666666666669</v>
      </c>
      <c r="M116" s="14">
        <v>0</v>
      </c>
      <c r="N116" s="1"/>
      <c r="O116" s="59">
        <v>41582</v>
      </c>
      <c r="P116" s="97"/>
      <c r="Q116" s="98"/>
      <c r="R116" s="98"/>
      <c r="S116" s="99">
        <v>1.4583333333333333</v>
      </c>
      <c r="T116" s="100"/>
      <c r="U116" s="108"/>
    </row>
    <row r="117" spans="1:21" x14ac:dyDescent="0.2">
      <c r="A117" s="7">
        <v>41338</v>
      </c>
      <c r="B117" s="30" t="s">
        <v>34</v>
      </c>
      <c r="C117" s="30" t="s">
        <v>15</v>
      </c>
      <c r="D117" s="30" t="s">
        <v>1</v>
      </c>
      <c r="E117" s="116">
        <v>0.29166666666666669</v>
      </c>
      <c r="F117" s="14">
        <v>0</v>
      </c>
      <c r="G117" s="1"/>
      <c r="H117" s="7">
        <v>41460</v>
      </c>
      <c r="I117" s="30" t="s">
        <v>34</v>
      </c>
      <c r="J117" s="30" t="s">
        <v>15</v>
      </c>
      <c r="K117" s="30" t="s">
        <v>1</v>
      </c>
      <c r="L117" s="116">
        <v>0.29166666666666669</v>
      </c>
      <c r="M117" s="14">
        <v>0</v>
      </c>
      <c r="N117" s="1"/>
      <c r="O117" s="59">
        <v>41583</v>
      </c>
      <c r="P117" s="30" t="s">
        <v>34</v>
      </c>
      <c r="Q117" s="30" t="s">
        <v>15</v>
      </c>
      <c r="R117" s="30" t="s">
        <v>1</v>
      </c>
      <c r="S117" s="116">
        <v>0.29166666666666669</v>
      </c>
      <c r="T117" s="14">
        <v>0</v>
      </c>
      <c r="U117" s="1"/>
    </row>
    <row r="118" spans="1:21" x14ac:dyDescent="0.2">
      <c r="A118" s="7">
        <v>41339</v>
      </c>
      <c r="B118" s="30" t="s">
        <v>34</v>
      </c>
      <c r="C118" s="30" t="s">
        <v>15</v>
      </c>
      <c r="D118" s="30" t="s">
        <v>1</v>
      </c>
      <c r="E118" s="116">
        <v>0.29166666666666669</v>
      </c>
      <c r="F118" s="14">
        <v>0</v>
      </c>
      <c r="G118" s="1"/>
      <c r="H118" s="7">
        <v>41461</v>
      </c>
      <c r="I118" s="30" t="s">
        <v>34</v>
      </c>
      <c r="J118" s="30" t="s">
        <v>15</v>
      </c>
      <c r="K118" s="30" t="s">
        <v>1</v>
      </c>
      <c r="L118" s="116">
        <v>0.29166666666666669</v>
      </c>
      <c r="M118" s="14">
        <v>0</v>
      </c>
      <c r="N118" s="1"/>
      <c r="O118" s="59">
        <v>41584</v>
      </c>
      <c r="P118" s="30" t="s">
        <v>34</v>
      </c>
      <c r="Q118" s="30" t="s">
        <v>15</v>
      </c>
      <c r="R118" s="30" t="s">
        <v>1</v>
      </c>
      <c r="S118" s="116">
        <v>0.29166666666666669</v>
      </c>
      <c r="T118" s="14">
        <v>0</v>
      </c>
      <c r="U118" s="1"/>
    </row>
    <row r="119" spans="1:21" x14ac:dyDescent="0.2">
      <c r="A119" s="7">
        <v>41340</v>
      </c>
      <c r="B119" s="30" t="s">
        <v>34</v>
      </c>
      <c r="C119" s="30" t="s">
        <v>15</v>
      </c>
      <c r="D119" s="30" t="s">
        <v>1</v>
      </c>
      <c r="E119" s="116">
        <v>0.29166666666666669</v>
      </c>
      <c r="F119" s="14">
        <v>0</v>
      </c>
      <c r="G119" s="1"/>
      <c r="H119" s="7">
        <v>41462</v>
      </c>
      <c r="I119" s="45"/>
      <c r="J119" s="45"/>
      <c r="K119" s="45"/>
      <c r="L119" s="85"/>
      <c r="M119" s="18"/>
      <c r="N119" s="103"/>
      <c r="O119" s="59">
        <v>41585</v>
      </c>
      <c r="P119" s="30" t="s">
        <v>34</v>
      </c>
      <c r="Q119" s="30" t="s">
        <v>15</v>
      </c>
      <c r="R119" s="30" t="s">
        <v>1</v>
      </c>
      <c r="S119" s="116">
        <v>0.29166666666666669</v>
      </c>
      <c r="T119" s="14">
        <v>0</v>
      </c>
      <c r="U119" s="1"/>
    </row>
    <row r="120" spans="1:21" x14ac:dyDescent="0.2">
      <c r="A120" s="7">
        <v>41341</v>
      </c>
      <c r="B120" s="30" t="s">
        <v>34</v>
      </c>
      <c r="C120" s="30" t="s">
        <v>15</v>
      </c>
      <c r="D120" s="30" t="s">
        <v>1</v>
      </c>
      <c r="E120" s="116">
        <v>0.29166666666666669</v>
      </c>
      <c r="F120" s="14">
        <v>0</v>
      </c>
      <c r="G120" s="1"/>
      <c r="H120" s="7">
        <v>41463</v>
      </c>
      <c r="I120" s="97"/>
      <c r="J120" s="98"/>
      <c r="K120" s="98"/>
      <c r="L120" s="99">
        <f>SUM(L114:L119)</f>
        <v>1.4583333333333335</v>
      </c>
      <c r="M120" s="100"/>
      <c r="N120" s="108"/>
      <c r="O120" s="59">
        <v>41586</v>
      </c>
      <c r="P120" s="30" t="s">
        <v>34</v>
      </c>
      <c r="Q120" s="30" t="s">
        <v>15</v>
      </c>
      <c r="R120" s="30" t="s">
        <v>1</v>
      </c>
      <c r="S120" s="116">
        <v>0.29166666666666669</v>
      </c>
      <c r="T120" s="14">
        <v>0</v>
      </c>
      <c r="U120" s="1"/>
    </row>
    <row r="121" spans="1:21" x14ac:dyDescent="0.2">
      <c r="A121" s="7">
        <v>41342</v>
      </c>
      <c r="B121" s="30" t="s">
        <v>34</v>
      </c>
      <c r="C121" s="30" t="s">
        <v>15</v>
      </c>
      <c r="D121" s="30" t="s">
        <v>1</v>
      </c>
      <c r="E121" s="116">
        <v>0.29166666666666669</v>
      </c>
      <c r="F121" s="14">
        <v>0</v>
      </c>
      <c r="G121" s="1"/>
      <c r="H121" s="7">
        <v>41464</v>
      </c>
      <c r="I121" s="30" t="s">
        <v>34</v>
      </c>
      <c r="J121" s="30" t="s">
        <v>15</v>
      </c>
      <c r="K121" s="30" t="s">
        <v>1</v>
      </c>
      <c r="L121" s="116">
        <v>0.29166666666666669</v>
      </c>
      <c r="M121" s="14">
        <v>0</v>
      </c>
      <c r="N121" s="1"/>
      <c r="O121" s="59">
        <v>41587</v>
      </c>
      <c r="P121" s="30" t="s">
        <v>34</v>
      </c>
      <c r="Q121" s="30" t="s">
        <v>15</v>
      </c>
      <c r="R121" s="30" t="s">
        <v>1</v>
      </c>
      <c r="S121" s="116">
        <v>0.29166666666666669</v>
      </c>
      <c r="T121" s="14">
        <v>0</v>
      </c>
      <c r="U121" s="1"/>
    </row>
    <row r="122" spans="1:21" x14ac:dyDescent="0.2">
      <c r="A122" s="7">
        <v>41343</v>
      </c>
      <c r="B122" s="45"/>
      <c r="C122" s="45"/>
      <c r="D122" s="45"/>
      <c r="E122" s="85"/>
      <c r="F122" s="18"/>
      <c r="G122" s="103"/>
      <c r="H122" s="7">
        <v>41465</v>
      </c>
      <c r="I122" s="30" t="s">
        <v>34</v>
      </c>
      <c r="J122" s="30" t="s">
        <v>15</v>
      </c>
      <c r="K122" s="30" t="s">
        <v>1</v>
      </c>
      <c r="L122" s="116">
        <v>0.29166666666666669</v>
      </c>
      <c r="M122" s="14">
        <v>0</v>
      </c>
      <c r="N122" s="1"/>
      <c r="O122" s="59">
        <v>41588</v>
      </c>
      <c r="P122" s="45"/>
      <c r="Q122" s="45"/>
      <c r="R122" s="45"/>
      <c r="S122" s="85"/>
      <c r="T122" s="18"/>
      <c r="U122" s="103"/>
    </row>
    <row r="123" spans="1:21" x14ac:dyDescent="0.2">
      <c r="A123" s="7">
        <v>41344</v>
      </c>
      <c r="B123" s="97"/>
      <c r="C123" s="98"/>
      <c r="D123" s="98"/>
      <c r="E123" s="99">
        <f>SUM(E117:E122)</f>
        <v>1.4583333333333335</v>
      </c>
      <c r="F123" s="100"/>
      <c r="G123" s="108"/>
      <c r="H123" s="7">
        <v>41466</v>
      </c>
      <c r="I123" s="30" t="s">
        <v>34</v>
      </c>
      <c r="J123" s="30" t="s">
        <v>15</v>
      </c>
      <c r="K123" s="30" t="s">
        <v>1</v>
      </c>
      <c r="L123" s="116">
        <v>0.29166666666666669</v>
      </c>
      <c r="M123" s="14">
        <v>0</v>
      </c>
      <c r="N123" s="1"/>
      <c r="O123" s="59">
        <v>41589</v>
      </c>
      <c r="P123" s="97"/>
      <c r="Q123" s="98"/>
      <c r="R123" s="98"/>
      <c r="S123" s="99">
        <f>SUM(S117:S122)</f>
        <v>1.4583333333333335</v>
      </c>
      <c r="T123" s="100"/>
      <c r="U123" s="108"/>
    </row>
    <row r="124" spans="1:21" x14ac:dyDescent="0.2">
      <c r="A124" s="7">
        <v>41345</v>
      </c>
      <c r="B124" s="30" t="s">
        <v>34</v>
      </c>
      <c r="C124" s="30" t="s">
        <v>15</v>
      </c>
      <c r="D124" s="30" t="s">
        <v>1</v>
      </c>
      <c r="E124" s="116">
        <v>0.29166666666666669</v>
      </c>
      <c r="F124" s="14">
        <v>0</v>
      </c>
      <c r="G124" s="1"/>
      <c r="H124" s="7">
        <v>41467</v>
      </c>
      <c r="I124" s="30" t="s">
        <v>34</v>
      </c>
      <c r="J124" s="30" t="s">
        <v>15</v>
      </c>
      <c r="K124" s="30" t="s">
        <v>1</v>
      </c>
      <c r="L124" s="116">
        <v>0.29166666666666669</v>
      </c>
      <c r="M124" s="14">
        <v>0</v>
      </c>
      <c r="N124" s="1"/>
      <c r="O124" s="59">
        <v>41590</v>
      </c>
      <c r="P124" s="30" t="s">
        <v>34</v>
      </c>
      <c r="Q124" s="30" t="s">
        <v>15</v>
      </c>
      <c r="R124" s="30" t="s">
        <v>1</v>
      </c>
      <c r="S124" s="116">
        <v>0.29166666666666669</v>
      </c>
      <c r="T124" s="14">
        <v>0</v>
      </c>
      <c r="U124" s="1"/>
    </row>
    <row r="125" spans="1:21" x14ac:dyDescent="0.2">
      <c r="A125" s="7">
        <v>41346</v>
      </c>
      <c r="B125" s="30" t="s">
        <v>34</v>
      </c>
      <c r="C125" s="30" t="s">
        <v>15</v>
      </c>
      <c r="D125" s="30" t="s">
        <v>1</v>
      </c>
      <c r="E125" s="116">
        <v>0.29166666666666669</v>
      </c>
      <c r="F125" s="14">
        <v>0</v>
      </c>
      <c r="G125" s="1"/>
      <c r="H125" s="7">
        <v>41468</v>
      </c>
      <c r="I125" s="75"/>
      <c r="J125" s="75"/>
      <c r="K125" s="75"/>
      <c r="L125" s="138">
        <v>0.29166666666666669</v>
      </c>
      <c r="M125" s="76"/>
      <c r="N125" s="68" t="s">
        <v>50</v>
      </c>
      <c r="O125" s="59">
        <v>41591</v>
      </c>
      <c r="P125" s="30" t="s">
        <v>34</v>
      </c>
      <c r="Q125" s="30" t="s">
        <v>15</v>
      </c>
      <c r="R125" s="30" t="s">
        <v>1</v>
      </c>
      <c r="S125" s="116">
        <v>0.29166666666666669</v>
      </c>
      <c r="T125" s="14">
        <v>0</v>
      </c>
      <c r="U125" s="1"/>
    </row>
    <row r="126" spans="1:21" x14ac:dyDescent="0.2">
      <c r="A126" s="7">
        <v>41347</v>
      </c>
      <c r="B126" s="30" t="s">
        <v>34</v>
      </c>
      <c r="C126" s="30" t="s">
        <v>15</v>
      </c>
      <c r="D126" s="30" t="s">
        <v>1</v>
      </c>
      <c r="E126" s="116">
        <v>0.29166666666666669</v>
      </c>
      <c r="F126" s="14">
        <v>0</v>
      </c>
      <c r="G126" s="1"/>
      <c r="H126" s="7">
        <v>41469</v>
      </c>
      <c r="I126" s="45"/>
      <c r="J126" s="45"/>
      <c r="K126" s="45"/>
      <c r="L126" s="85"/>
      <c r="M126" s="18"/>
      <c r="N126" s="103"/>
      <c r="O126" s="59">
        <v>41592</v>
      </c>
      <c r="P126" s="30" t="s">
        <v>34</v>
      </c>
      <c r="Q126" s="30" t="s">
        <v>15</v>
      </c>
      <c r="R126" s="30" t="s">
        <v>1</v>
      </c>
      <c r="S126" s="116">
        <v>0.29166666666666669</v>
      </c>
      <c r="T126" s="14">
        <v>0</v>
      </c>
      <c r="U126" s="1"/>
    </row>
    <row r="127" spans="1:21" x14ac:dyDescent="0.2">
      <c r="A127" s="7">
        <v>41348</v>
      </c>
      <c r="B127" s="30" t="s">
        <v>34</v>
      </c>
      <c r="C127" s="30" t="s">
        <v>15</v>
      </c>
      <c r="D127" s="30" t="s">
        <v>1</v>
      </c>
      <c r="E127" s="116">
        <v>0.29166666666666669</v>
      </c>
      <c r="F127" s="14">
        <v>0</v>
      </c>
      <c r="G127" s="1"/>
      <c r="H127" s="7">
        <v>41470</v>
      </c>
      <c r="I127" s="97"/>
      <c r="J127" s="98"/>
      <c r="K127" s="98"/>
      <c r="L127" s="99">
        <f>SUM(L121:L126)</f>
        <v>1.4583333333333335</v>
      </c>
      <c r="M127" s="100"/>
      <c r="N127" s="108"/>
      <c r="O127" s="59">
        <v>41593</v>
      </c>
      <c r="P127" s="30" t="s">
        <v>34</v>
      </c>
      <c r="Q127" s="30" t="s">
        <v>15</v>
      </c>
      <c r="R127" s="30" t="s">
        <v>1</v>
      </c>
      <c r="S127" s="116">
        <v>0.29166666666666669</v>
      </c>
      <c r="T127" s="14">
        <v>0</v>
      </c>
      <c r="U127" s="1"/>
    </row>
    <row r="128" spans="1:21" x14ac:dyDescent="0.2">
      <c r="A128" s="7">
        <v>41349</v>
      </c>
      <c r="B128" s="30" t="s">
        <v>34</v>
      </c>
      <c r="C128" s="30" t="s">
        <v>15</v>
      </c>
      <c r="D128" s="30" t="s">
        <v>1</v>
      </c>
      <c r="E128" s="116">
        <v>0.29166666666666669</v>
      </c>
      <c r="F128" s="14">
        <v>0</v>
      </c>
      <c r="G128" s="1"/>
      <c r="H128" s="7">
        <v>41471</v>
      </c>
      <c r="I128" s="30" t="s">
        <v>34</v>
      </c>
      <c r="J128" s="30" t="s">
        <v>15</v>
      </c>
      <c r="K128" s="30" t="s">
        <v>1</v>
      </c>
      <c r="L128" s="116">
        <v>0.29166666666666669</v>
      </c>
      <c r="M128" s="14">
        <v>0</v>
      </c>
      <c r="N128" s="1"/>
      <c r="O128" s="59">
        <v>41594</v>
      </c>
      <c r="P128" s="30" t="s">
        <v>34</v>
      </c>
      <c r="Q128" s="30" t="s">
        <v>15</v>
      </c>
      <c r="R128" s="30" t="s">
        <v>1</v>
      </c>
      <c r="S128" s="116">
        <v>0.29166666666666669</v>
      </c>
      <c r="T128" s="14">
        <v>0</v>
      </c>
      <c r="U128" s="1"/>
    </row>
    <row r="129" spans="1:21" x14ac:dyDescent="0.2">
      <c r="A129" s="7">
        <v>41350</v>
      </c>
      <c r="B129" s="45"/>
      <c r="C129" s="45"/>
      <c r="D129" s="45"/>
      <c r="E129" s="85"/>
      <c r="F129" s="18"/>
      <c r="G129" s="103"/>
      <c r="H129" s="7">
        <v>41472</v>
      </c>
      <c r="I129" s="30" t="s">
        <v>34</v>
      </c>
      <c r="J129" s="30" t="s">
        <v>15</v>
      </c>
      <c r="K129" s="30" t="s">
        <v>1</v>
      </c>
      <c r="L129" s="116">
        <v>0.29166666666666669</v>
      </c>
      <c r="M129" s="14">
        <v>0</v>
      </c>
      <c r="N129" s="1"/>
      <c r="O129" s="59">
        <v>41595</v>
      </c>
      <c r="P129" s="45"/>
      <c r="Q129" s="45"/>
      <c r="R129" s="45"/>
      <c r="S129" s="85"/>
      <c r="T129" s="18"/>
      <c r="U129" s="103"/>
    </row>
    <row r="130" spans="1:21" x14ac:dyDescent="0.2">
      <c r="A130" s="7">
        <v>41351</v>
      </c>
      <c r="B130" s="97"/>
      <c r="C130" s="98"/>
      <c r="D130" s="98"/>
      <c r="E130" s="99">
        <f>SUM(E124:E129)</f>
        <v>1.4583333333333335</v>
      </c>
      <c r="F130" s="100"/>
      <c r="G130" s="108"/>
      <c r="H130" s="7">
        <v>41473</v>
      </c>
      <c r="I130" s="30" t="s">
        <v>34</v>
      </c>
      <c r="J130" s="30" t="s">
        <v>15</v>
      </c>
      <c r="K130" s="30" t="s">
        <v>1</v>
      </c>
      <c r="L130" s="116">
        <v>0.29166666666666669</v>
      </c>
      <c r="M130" s="14">
        <v>0</v>
      </c>
      <c r="N130" s="1"/>
      <c r="O130" s="59">
        <v>41596</v>
      </c>
      <c r="P130" s="97"/>
      <c r="Q130" s="98"/>
      <c r="R130" s="98"/>
      <c r="S130" s="99">
        <f>SUM(S124:S129)</f>
        <v>1.4583333333333335</v>
      </c>
      <c r="T130" s="100"/>
      <c r="U130" s="108"/>
    </row>
    <row r="131" spans="1:21" x14ac:dyDescent="0.2">
      <c r="A131" s="7">
        <v>41352</v>
      </c>
      <c r="B131" s="30" t="s">
        <v>34</v>
      </c>
      <c r="C131" s="30" t="s">
        <v>15</v>
      </c>
      <c r="D131" s="30" t="s">
        <v>1</v>
      </c>
      <c r="E131" s="116">
        <v>0.29166666666666669</v>
      </c>
      <c r="F131" s="14">
        <v>0</v>
      </c>
      <c r="G131" s="1"/>
      <c r="H131" s="7">
        <v>41474</v>
      </c>
      <c r="I131" s="30" t="s">
        <v>34</v>
      </c>
      <c r="J131" s="30" t="s">
        <v>15</v>
      </c>
      <c r="K131" s="30" t="s">
        <v>1</v>
      </c>
      <c r="L131" s="116">
        <v>0.29166666666666669</v>
      </c>
      <c r="M131" s="14">
        <v>0</v>
      </c>
      <c r="N131" s="1"/>
      <c r="O131" s="59">
        <v>41597</v>
      </c>
      <c r="P131" s="30" t="s">
        <v>34</v>
      </c>
      <c r="Q131" s="30" t="s">
        <v>15</v>
      </c>
      <c r="R131" s="30" t="s">
        <v>1</v>
      </c>
      <c r="S131" s="116">
        <v>0.29166666666666669</v>
      </c>
      <c r="T131" s="14">
        <v>0</v>
      </c>
      <c r="U131" s="1"/>
    </row>
    <row r="132" spans="1:21" x14ac:dyDescent="0.2">
      <c r="A132" s="7">
        <v>41353</v>
      </c>
      <c r="B132" s="30" t="s">
        <v>34</v>
      </c>
      <c r="C132" s="30" t="s">
        <v>15</v>
      </c>
      <c r="D132" s="30" t="s">
        <v>1</v>
      </c>
      <c r="E132" s="116">
        <v>0.29166666666666669</v>
      </c>
      <c r="F132" s="14">
        <v>0</v>
      </c>
      <c r="G132" s="1"/>
      <c r="H132" s="7">
        <v>41475</v>
      </c>
      <c r="I132" s="30" t="s">
        <v>34</v>
      </c>
      <c r="J132" s="30" t="s">
        <v>15</v>
      </c>
      <c r="K132" s="30" t="s">
        <v>1</v>
      </c>
      <c r="L132" s="116">
        <v>0.29166666666666669</v>
      </c>
      <c r="M132" s="14">
        <v>0</v>
      </c>
      <c r="N132" s="1"/>
      <c r="O132" s="59">
        <v>41598</v>
      </c>
      <c r="P132" s="30" t="s">
        <v>34</v>
      </c>
      <c r="Q132" s="30" t="s">
        <v>15</v>
      </c>
      <c r="R132" s="30" t="s">
        <v>1</v>
      </c>
      <c r="S132" s="116">
        <v>0.29166666666666669</v>
      </c>
      <c r="T132" s="14">
        <v>0</v>
      </c>
      <c r="U132" s="1"/>
    </row>
    <row r="133" spans="1:21" x14ac:dyDescent="0.2">
      <c r="A133" s="7">
        <v>41354</v>
      </c>
      <c r="B133" s="30" t="s">
        <v>34</v>
      </c>
      <c r="C133" s="30" t="s">
        <v>15</v>
      </c>
      <c r="D133" s="30" t="s">
        <v>1</v>
      </c>
      <c r="E133" s="116">
        <v>0.29166666666666669</v>
      </c>
      <c r="F133" s="14">
        <v>0</v>
      </c>
      <c r="G133" s="1"/>
      <c r="H133" s="7">
        <v>41476</v>
      </c>
      <c r="I133" s="45"/>
      <c r="J133" s="45"/>
      <c r="K133" s="45"/>
      <c r="L133" s="85"/>
      <c r="M133" s="18"/>
      <c r="N133" s="103"/>
      <c r="O133" s="59">
        <v>41599</v>
      </c>
      <c r="P133" s="30" t="s">
        <v>34</v>
      </c>
      <c r="Q133" s="30" t="s">
        <v>15</v>
      </c>
      <c r="R133" s="30" t="s">
        <v>1</v>
      </c>
      <c r="S133" s="116">
        <v>0.29166666666666669</v>
      </c>
      <c r="T133" s="14">
        <v>0</v>
      </c>
      <c r="U133" s="1"/>
    </row>
    <row r="134" spans="1:21" x14ac:dyDescent="0.2">
      <c r="A134" s="7">
        <v>41355</v>
      </c>
      <c r="B134" s="20"/>
      <c r="C134" s="20"/>
      <c r="D134" s="20"/>
      <c r="E134" s="139">
        <v>0.29166666666666669</v>
      </c>
      <c r="F134" s="21"/>
      <c r="G134" s="19" t="s">
        <v>35</v>
      </c>
      <c r="H134" s="7">
        <v>41477</v>
      </c>
      <c r="I134" s="97"/>
      <c r="J134" s="98"/>
      <c r="K134" s="98"/>
      <c r="L134" s="99">
        <f>SUM(L128:L133)</f>
        <v>1.4583333333333335</v>
      </c>
      <c r="M134" s="100"/>
      <c r="N134" s="108"/>
      <c r="O134" s="59">
        <v>41600</v>
      </c>
      <c r="P134" s="30" t="s">
        <v>34</v>
      </c>
      <c r="Q134" s="30" t="s">
        <v>15</v>
      </c>
      <c r="R134" s="30" t="s">
        <v>1</v>
      </c>
      <c r="S134" s="116">
        <v>0.29166666666666669</v>
      </c>
      <c r="T134" s="14">
        <v>0</v>
      </c>
      <c r="U134" s="1"/>
    </row>
    <row r="135" spans="1:21" x14ac:dyDescent="0.2">
      <c r="A135" s="7">
        <v>41356</v>
      </c>
      <c r="B135" s="30" t="s">
        <v>34</v>
      </c>
      <c r="C135" s="30" t="s">
        <v>15</v>
      </c>
      <c r="D135" s="30" t="s">
        <v>1</v>
      </c>
      <c r="E135" s="116">
        <v>0.29166666666666669</v>
      </c>
      <c r="F135" s="14">
        <v>0</v>
      </c>
      <c r="G135" s="1"/>
      <c r="H135" s="7">
        <v>41478</v>
      </c>
      <c r="I135" s="30" t="s">
        <v>34</v>
      </c>
      <c r="J135" s="30" t="s">
        <v>15</v>
      </c>
      <c r="K135" s="30" t="s">
        <v>1</v>
      </c>
      <c r="L135" s="116">
        <v>0.29166666666666669</v>
      </c>
      <c r="M135" s="14">
        <v>0</v>
      </c>
      <c r="N135" s="1"/>
      <c r="O135" s="59">
        <v>41601</v>
      </c>
      <c r="P135" s="30" t="s">
        <v>34</v>
      </c>
      <c r="Q135" s="30" t="s">
        <v>15</v>
      </c>
      <c r="R135" s="30" t="s">
        <v>1</v>
      </c>
      <c r="S135" s="116">
        <v>0.29166666666666669</v>
      </c>
      <c r="T135" s="14">
        <v>0</v>
      </c>
      <c r="U135" s="1"/>
    </row>
    <row r="136" spans="1:21" x14ac:dyDescent="0.2">
      <c r="A136" s="7">
        <v>41357</v>
      </c>
      <c r="B136" s="45"/>
      <c r="C136" s="45"/>
      <c r="D136" s="45"/>
      <c r="E136" s="85"/>
      <c r="F136" s="18"/>
      <c r="G136" s="103"/>
      <c r="H136" s="7">
        <v>41479</v>
      </c>
      <c r="I136" s="30" t="s">
        <v>34</v>
      </c>
      <c r="J136" s="30" t="s">
        <v>15</v>
      </c>
      <c r="K136" s="30" t="s">
        <v>1</v>
      </c>
      <c r="L136" s="116">
        <v>0.29166666666666669</v>
      </c>
      <c r="M136" s="14">
        <v>0</v>
      </c>
      <c r="N136" s="1"/>
      <c r="O136" s="59">
        <v>41602</v>
      </c>
      <c r="P136" s="45"/>
      <c r="Q136" s="45"/>
      <c r="R136" s="45"/>
      <c r="S136" s="85"/>
      <c r="T136" s="18"/>
      <c r="U136" s="103"/>
    </row>
    <row r="137" spans="1:21" x14ac:dyDescent="0.2">
      <c r="A137" s="7">
        <v>41358</v>
      </c>
      <c r="B137" s="97"/>
      <c r="C137" s="98"/>
      <c r="D137" s="98"/>
      <c r="E137" s="99">
        <f>SUM(E131:E136)</f>
        <v>1.4583333333333335</v>
      </c>
      <c r="F137" s="100"/>
      <c r="G137" s="108"/>
      <c r="H137" s="7">
        <v>41480</v>
      </c>
      <c r="I137" s="30" t="s">
        <v>34</v>
      </c>
      <c r="J137" s="30" t="s">
        <v>15</v>
      </c>
      <c r="K137" s="30" t="s">
        <v>1</v>
      </c>
      <c r="L137" s="116">
        <v>0.29166666666666669</v>
      </c>
      <c r="M137" s="14">
        <v>0</v>
      </c>
      <c r="N137" s="1"/>
      <c r="O137" s="59">
        <v>41603</v>
      </c>
      <c r="P137" s="97"/>
      <c r="Q137" s="98"/>
      <c r="R137" s="98"/>
      <c r="S137" s="99">
        <f>SUM(S131:S136)</f>
        <v>1.4583333333333335</v>
      </c>
      <c r="T137" s="100"/>
      <c r="U137" s="108"/>
    </row>
    <row r="138" spans="1:21" x14ac:dyDescent="0.2">
      <c r="A138" s="7">
        <v>41359</v>
      </c>
      <c r="B138" s="30" t="s">
        <v>34</v>
      </c>
      <c r="C138" s="30" t="s">
        <v>15</v>
      </c>
      <c r="D138" s="30" t="s">
        <v>1</v>
      </c>
      <c r="E138" s="116">
        <v>0.29166666666666669</v>
      </c>
      <c r="F138" s="14">
        <v>0</v>
      </c>
      <c r="G138" s="1"/>
      <c r="H138" s="7">
        <v>41481</v>
      </c>
      <c r="I138" s="30" t="s">
        <v>34</v>
      </c>
      <c r="J138" s="30" t="s">
        <v>15</v>
      </c>
      <c r="K138" s="30" t="s">
        <v>1</v>
      </c>
      <c r="L138" s="116">
        <v>0.29166666666666669</v>
      </c>
      <c r="M138" s="14">
        <v>0</v>
      </c>
      <c r="N138" s="1"/>
      <c r="O138" s="59">
        <v>41604</v>
      </c>
      <c r="P138" s="30" t="s">
        <v>34</v>
      </c>
      <c r="Q138" s="30" t="s">
        <v>15</v>
      </c>
      <c r="R138" s="30" t="s">
        <v>1</v>
      </c>
      <c r="S138" s="116">
        <v>0.29166666666666669</v>
      </c>
      <c r="T138" s="14">
        <v>0</v>
      </c>
      <c r="U138" s="1"/>
    </row>
    <row r="139" spans="1:21" x14ac:dyDescent="0.2">
      <c r="A139" s="7">
        <v>41360</v>
      </c>
      <c r="B139" s="30" t="s">
        <v>34</v>
      </c>
      <c r="C139" s="30" t="s">
        <v>15</v>
      </c>
      <c r="D139" s="30" t="s">
        <v>1</v>
      </c>
      <c r="E139" s="116">
        <v>0.29166666666666669</v>
      </c>
      <c r="F139" s="14">
        <v>0</v>
      </c>
      <c r="G139" s="1"/>
      <c r="H139" s="7">
        <v>41482</v>
      </c>
      <c r="I139" s="30" t="s">
        <v>34</v>
      </c>
      <c r="J139" s="30" t="s">
        <v>15</v>
      </c>
      <c r="K139" s="30" t="s">
        <v>1</v>
      </c>
      <c r="L139" s="116">
        <v>0.29166666666666669</v>
      </c>
      <c r="M139" s="14">
        <v>0</v>
      </c>
      <c r="N139" s="1"/>
      <c r="O139" s="59">
        <v>41605</v>
      </c>
      <c r="P139" s="30" t="s">
        <v>34</v>
      </c>
      <c r="Q139" s="30" t="s">
        <v>15</v>
      </c>
      <c r="R139" s="30" t="s">
        <v>1</v>
      </c>
      <c r="S139" s="116">
        <v>0.29166666666666669</v>
      </c>
      <c r="T139" s="14">
        <v>0</v>
      </c>
      <c r="U139" s="1"/>
    </row>
    <row r="140" spans="1:21" x14ac:dyDescent="0.2">
      <c r="A140" s="7">
        <v>41361</v>
      </c>
      <c r="B140" s="30" t="s">
        <v>34</v>
      </c>
      <c r="C140" s="30" t="s">
        <v>15</v>
      </c>
      <c r="D140" s="30" t="s">
        <v>1</v>
      </c>
      <c r="E140" s="116">
        <v>0.29166666666666669</v>
      </c>
      <c r="F140" s="14">
        <v>0</v>
      </c>
      <c r="G140" s="1"/>
      <c r="H140" s="7">
        <v>41483</v>
      </c>
      <c r="I140" s="45"/>
      <c r="J140" s="45"/>
      <c r="K140" s="45"/>
      <c r="L140" s="85"/>
      <c r="M140" s="18"/>
      <c r="N140" s="103"/>
      <c r="O140" s="59">
        <v>41606</v>
      </c>
      <c r="P140" s="30" t="s">
        <v>34</v>
      </c>
      <c r="Q140" s="30" t="s">
        <v>15</v>
      </c>
      <c r="R140" s="30" t="s">
        <v>1</v>
      </c>
      <c r="S140" s="116">
        <v>0.29166666666666669</v>
      </c>
      <c r="T140" s="14">
        <v>0</v>
      </c>
      <c r="U140" s="1"/>
    </row>
    <row r="141" spans="1:21" x14ac:dyDescent="0.2">
      <c r="A141" s="7">
        <v>41362</v>
      </c>
      <c r="B141" s="30" t="s">
        <v>34</v>
      </c>
      <c r="C141" s="30" t="s">
        <v>15</v>
      </c>
      <c r="D141" s="30" t="s">
        <v>1</v>
      </c>
      <c r="E141" s="116">
        <v>0.29166666666666669</v>
      </c>
      <c r="F141" s="14">
        <v>0</v>
      </c>
      <c r="G141" s="1"/>
      <c r="H141" s="7">
        <v>41484</v>
      </c>
      <c r="I141" s="97"/>
      <c r="J141" s="98"/>
      <c r="K141" s="98"/>
      <c r="L141" s="99">
        <f>SUM(L135:L140)</f>
        <v>1.4583333333333335</v>
      </c>
      <c r="M141" s="100"/>
      <c r="N141" s="108"/>
      <c r="O141" s="59">
        <v>41607</v>
      </c>
      <c r="P141" s="30" t="s">
        <v>34</v>
      </c>
      <c r="Q141" s="30" t="s">
        <v>15</v>
      </c>
      <c r="R141" s="30" t="s">
        <v>1</v>
      </c>
      <c r="S141" s="116">
        <v>0.29166666666666669</v>
      </c>
      <c r="T141" s="14">
        <v>0</v>
      </c>
      <c r="U141" s="1"/>
    </row>
    <row r="142" spans="1:21" x14ac:dyDescent="0.2">
      <c r="A142" s="7">
        <v>41363</v>
      </c>
      <c r="B142" s="30" t="s">
        <v>34</v>
      </c>
      <c r="C142" s="30" t="s">
        <v>15</v>
      </c>
      <c r="D142" s="30" t="s">
        <v>1</v>
      </c>
      <c r="E142" s="116">
        <v>0.29166666666666669</v>
      </c>
      <c r="F142" s="14">
        <v>0</v>
      </c>
      <c r="G142" s="1"/>
      <c r="H142" s="7">
        <v>41485</v>
      </c>
      <c r="I142" s="30" t="s">
        <v>34</v>
      </c>
      <c r="J142" s="30" t="s">
        <v>15</v>
      </c>
      <c r="K142" s="30" t="s">
        <v>1</v>
      </c>
      <c r="L142" s="116">
        <v>0.29166666666666669</v>
      </c>
      <c r="M142" s="14">
        <v>0</v>
      </c>
      <c r="N142" s="1"/>
      <c r="O142" s="7"/>
      <c r="P142" s="8"/>
      <c r="Q142" s="8"/>
      <c r="R142" s="8"/>
      <c r="S142" s="85"/>
      <c r="T142" s="43"/>
      <c r="U142" s="1"/>
    </row>
    <row r="143" spans="1:21" x14ac:dyDescent="0.2">
      <c r="A143" s="7"/>
      <c r="B143" s="8"/>
      <c r="C143" s="8"/>
      <c r="D143" s="8"/>
      <c r="E143" s="85"/>
      <c r="F143" s="43"/>
      <c r="G143" s="1"/>
      <c r="H143" s="7"/>
      <c r="I143" s="8"/>
      <c r="J143" s="8"/>
      <c r="K143" s="8"/>
      <c r="L143" s="85"/>
      <c r="M143" s="43"/>
      <c r="N143" s="1"/>
      <c r="O143" s="7"/>
      <c r="P143" s="8"/>
      <c r="Q143" s="8"/>
      <c r="R143" s="8"/>
      <c r="S143" s="85"/>
      <c r="T143" s="43"/>
      <c r="U143" s="1"/>
    </row>
    <row r="144" spans="1:21" x14ac:dyDescent="0.2">
      <c r="A144" s="7"/>
      <c r="B144" s="8"/>
      <c r="C144" s="8"/>
      <c r="D144" s="8"/>
      <c r="E144" s="85"/>
      <c r="F144" s="43"/>
      <c r="G144" s="1"/>
      <c r="H144" s="7"/>
      <c r="I144" s="8"/>
      <c r="J144" s="8"/>
      <c r="K144" s="8"/>
      <c r="L144" s="85"/>
      <c r="M144" s="43"/>
      <c r="N144" s="1"/>
      <c r="O144" s="7"/>
      <c r="P144" s="8"/>
      <c r="Q144" s="8"/>
      <c r="R144" s="8"/>
      <c r="S144" s="85"/>
      <c r="T144" s="43"/>
      <c r="U144" s="1"/>
    </row>
    <row r="145" spans="1:21" x14ac:dyDescent="0.2">
      <c r="A145" s="7"/>
      <c r="B145" s="8"/>
      <c r="C145" s="8"/>
      <c r="D145" s="8"/>
      <c r="E145" s="85"/>
      <c r="F145" s="43"/>
      <c r="G145" s="1"/>
      <c r="H145" s="7"/>
      <c r="I145" s="8"/>
      <c r="J145" s="8"/>
      <c r="K145" s="8"/>
      <c r="L145" s="85"/>
      <c r="M145" s="43"/>
      <c r="N145" s="1"/>
      <c r="O145" s="7"/>
      <c r="P145" s="8"/>
      <c r="Q145" s="8"/>
      <c r="R145" s="8"/>
      <c r="S145" s="85"/>
      <c r="T145" s="43"/>
      <c r="U145" s="1"/>
    </row>
    <row r="146" spans="1:21" x14ac:dyDescent="0.2">
      <c r="A146" s="7"/>
      <c r="B146" s="8"/>
      <c r="C146" s="8"/>
      <c r="D146" s="8"/>
      <c r="E146" s="85"/>
      <c r="F146" s="43"/>
      <c r="G146" s="1"/>
      <c r="H146" s="7"/>
      <c r="I146" s="8"/>
      <c r="J146" s="8"/>
      <c r="K146" s="8"/>
      <c r="L146" s="85"/>
      <c r="M146" s="43"/>
      <c r="N146" s="1"/>
      <c r="O146" s="7"/>
      <c r="P146" s="8"/>
      <c r="Q146" s="8"/>
      <c r="R146" s="8"/>
      <c r="S146" s="85"/>
      <c r="T146" s="43"/>
      <c r="U146" s="1"/>
    </row>
    <row r="147" spans="1:21" x14ac:dyDescent="0.2">
      <c r="A147" s="7"/>
      <c r="B147" s="8"/>
      <c r="C147" s="8"/>
      <c r="D147" s="8"/>
      <c r="E147" s="85"/>
      <c r="F147" s="43"/>
      <c r="G147" s="1"/>
      <c r="H147" s="7"/>
      <c r="I147" s="8"/>
      <c r="J147" s="8"/>
      <c r="K147" s="8"/>
      <c r="L147" s="85"/>
      <c r="M147" s="43"/>
      <c r="N147" s="1"/>
      <c r="O147" s="7"/>
      <c r="P147" s="8"/>
      <c r="Q147" s="8"/>
      <c r="R147" s="8"/>
      <c r="S147" s="85"/>
      <c r="T147" s="43"/>
      <c r="U147" s="1"/>
    </row>
    <row r="148" spans="1:21" x14ac:dyDescent="0.2">
      <c r="A148" s="7"/>
      <c r="B148" s="8"/>
      <c r="C148" s="8"/>
      <c r="D148" s="8"/>
      <c r="E148" s="85"/>
      <c r="F148" s="43"/>
      <c r="G148" s="1"/>
      <c r="H148" s="7"/>
      <c r="I148" s="8"/>
      <c r="J148" s="8"/>
      <c r="K148" s="8"/>
      <c r="L148" s="85"/>
      <c r="M148" s="43"/>
      <c r="N148" s="1"/>
      <c r="O148" s="7"/>
      <c r="P148" s="8"/>
      <c r="Q148" s="8"/>
      <c r="R148" s="8"/>
      <c r="S148" s="85"/>
      <c r="T148" s="43"/>
      <c r="U148" s="1"/>
    </row>
    <row r="149" spans="1:21" x14ac:dyDescent="0.2">
      <c r="A149" s="7"/>
      <c r="B149" s="8"/>
      <c r="C149" s="8"/>
      <c r="D149" s="8"/>
      <c r="E149" s="85"/>
      <c r="F149" s="43"/>
      <c r="G149" s="1"/>
      <c r="H149" s="7"/>
      <c r="I149" s="8"/>
      <c r="J149" s="8"/>
      <c r="K149" s="8"/>
      <c r="L149" s="85"/>
      <c r="M149" s="43"/>
      <c r="N149" s="1"/>
      <c r="O149" s="7"/>
      <c r="P149" s="8"/>
      <c r="Q149" s="8"/>
      <c r="R149" s="8"/>
      <c r="S149" s="85"/>
      <c r="T149" s="43"/>
      <c r="U149" s="1"/>
    </row>
    <row r="150" spans="1:21" x14ac:dyDescent="0.2">
      <c r="A150" s="7"/>
      <c r="B150" s="8"/>
      <c r="C150" s="8"/>
      <c r="D150" s="8"/>
      <c r="E150" s="85"/>
      <c r="F150" s="43"/>
      <c r="G150" s="1"/>
      <c r="H150" s="7"/>
      <c r="I150" s="8"/>
      <c r="J150" s="8"/>
      <c r="K150" s="8"/>
      <c r="L150" s="85"/>
      <c r="M150" s="43"/>
      <c r="N150" s="1"/>
      <c r="O150" s="7"/>
      <c r="P150" s="8"/>
      <c r="Q150" s="8"/>
      <c r="R150" s="8"/>
      <c r="S150" s="85"/>
      <c r="T150" s="43"/>
      <c r="U150" s="1"/>
    </row>
    <row r="151" spans="1:21" x14ac:dyDescent="0.2">
      <c r="A151" s="7"/>
      <c r="B151" s="8"/>
      <c r="C151" s="8"/>
      <c r="D151" s="8"/>
      <c r="E151" s="85"/>
      <c r="F151" s="43"/>
      <c r="G151" s="1"/>
      <c r="H151" s="7"/>
      <c r="I151" s="8"/>
      <c r="J151" s="8"/>
      <c r="K151" s="8"/>
      <c r="L151" s="85"/>
      <c r="M151" s="43"/>
      <c r="N151" s="1"/>
      <c r="O151" s="7"/>
      <c r="P151" s="8"/>
      <c r="Q151" s="8"/>
      <c r="R151" s="8"/>
      <c r="S151" s="85"/>
      <c r="T151" s="43"/>
      <c r="U151" s="1"/>
    </row>
    <row r="152" spans="1:21" x14ac:dyDescent="0.2">
      <c r="A152" s="7"/>
      <c r="B152" s="8"/>
      <c r="C152" s="8"/>
      <c r="D152" s="8"/>
      <c r="E152" s="85"/>
      <c r="F152" s="43"/>
      <c r="G152" s="1"/>
      <c r="H152" s="7"/>
      <c r="I152" s="8"/>
      <c r="J152" s="8"/>
      <c r="K152" s="8"/>
      <c r="L152" s="85"/>
      <c r="M152" s="43"/>
      <c r="N152" s="1"/>
      <c r="O152" s="7"/>
      <c r="P152" s="8"/>
      <c r="Q152" s="8"/>
      <c r="R152" s="8"/>
      <c r="S152" s="85"/>
      <c r="T152" s="43"/>
      <c r="U152" s="1"/>
    </row>
    <row r="153" spans="1:21" x14ac:dyDescent="0.2">
      <c r="A153" s="7"/>
      <c r="B153" s="8"/>
      <c r="C153" s="8"/>
      <c r="D153" s="8"/>
      <c r="E153" s="85"/>
      <c r="F153" s="43"/>
      <c r="G153" s="1"/>
      <c r="H153" s="7"/>
      <c r="I153" s="8"/>
      <c r="J153" s="8"/>
      <c r="K153" s="8"/>
      <c r="L153" s="85"/>
      <c r="M153" s="43"/>
      <c r="N153" s="1"/>
      <c r="O153" s="7"/>
      <c r="P153" s="8"/>
      <c r="Q153" s="8"/>
      <c r="R153" s="8"/>
      <c r="S153" s="85"/>
      <c r="T153" s="43"/>
      <c r="U153" s="1"/>
    </row>
    <row r="154" spans="1:21" x14ac:dyDescent="0.2">
      <c r="A154" s="7"/>
      <c r="B154" s="8"/>
      <c r="C154" s="8"/>
      <c r="D154" s="8"/>
      <c r="E154" s="85"/>
      <c r="F154" s="43"/>
      <c r="G154" s="1"/>
      <c r="H154" s="7"/>
      <c r="I154" s="8"/>
      <c r="J154" s="8"/>
      <c r="K154" s="8"/>
      <c r="L154" s="85"/>
      <c r="M154" s="43"/>
      <c r="N154" s="1"/>
      <c r="O154" s="7"/>
      <c r="P154" s="8"/>
      <c r="Q154" s="8"/>
      <c r="R154" s="8"/>
      <c r="S154" s="85"/>
      <c r="T154" s="43"/>
      <c r="U154" s="1"/>
    </row>
    <row r="155" spans="1:21" x14ac:dyDescent="0.2">
      <c r="A155" s="7"/>
      <c r="B155" s="8"/>
      <c r="C155" s="8"/>
      <c r="D155" s="8"/>
      <c r="E155" s="85"/>
      <c r="F155" s="43"/>
      <c r="G155" s="1"/>
      <c r="H155" s="7"/>
      <c r="I155" s="8"/>
      <c r="J155" s="8"/>
      <c r="K155" s="8"/>
      <c r="L155" s="85"/>
      <c r="M155" s="43"/>
      <c r="N155" s="1"/>
      <c r="O155" s="7"/>
      <c r="P155" s="8"/>
      <c r="Q155" s="8"/>
      <c r="R155" s="8"/>
      <c r="S155" s="85"/>
      <c r="T155" s="43"/>
      <c r="U155" s="1"/>
    </row>
    <row r="156" spans="1:21" x14ac:dyDescent="0.2">
      <c r="A156" s="7"/>
      <c r="B156" s="8"/>
      <c r="C156" s="8"/>
      <c r="D156" s="8"/>
      <c r="E156" s="85"/>
      <c r="F156" s="44"/>
      <c r="G156" s="29"/>
      <c r="H156" s="7"/>
      <c r="I156" s="8"/>
      <c r="J156" s="8"/>
      <c r="K156" s="8"/>
      <c r="L156" s="85"/>
      <c r="M156" s="44"/>
      <c r="N156" s="29"/>
      <c r="O156" s="7"/>
      <c r="P156" s="8"/>
      <c r="Q156" s="8"/>
      <c r="R156" s="8"/>
      <c r="S156" s="85"/>
      <c r="T156" s="44"/>
      <c r="U156" s="29"/>
    </row>
    <row r="157" spans="1:21" x14ac:dyDescent="0.2">
      <c r="A157" s="7"/>
      <c r="B157" s="8"/>
      <c r="C157" s="8"/>
      <c r="D157" s="8"/>
      <c r="E157" s="85"/>
      <c r="F157" s="43"/>
      <c r="G157" s="1"/>
      <c r="H157" s="7"/>
      <c r="I157" s="8"/>
      <c r="J157" s="8"/>
      <c r="K157" s="8"/>
      <c r="L157" s="85"/>
      <c r="M157" s="43"/>
      <c r="N157" s="1"/>
      <c r="O157" s="7"/>
      <c r="P157" s="8"/>
      <c r="Q157" s="8"/>
      <c r="R157" s="8"/>
      <c r="S157" s="85"/>
      <c r="T157" s="43"/>
      <c r="U157" s="1"/>
    </row>
    <row r="158" spans="1:21" x14ac:dyDescent="0.2">
      <c r="A158" s="7"/>
      <c r="B158" s="8"/>
      <c r="C158" s="8"/>
      <c r="D158" s="8"/>
      <c r="E158" s="85"/>
      <c r="F158" s="43"/>
      <c r="G158" s="1"/>
      <c r="H158" s="7"/>
      <c r="I158" s="8"/>
      <c r="J158" s="8"/>
      <c r="K158" s="8"/>
      <c r="L158" s="85"/>
      <c r="M158" s="43"/>
      <c r="N158" s="1"/>
      <c r="O158" s="7"/>
      <c r="P158" s="8"/>
      <c r="Q158" s="8"/>
      <c r="R158" s="8"/>
      <c r="S158" s="85"/>
      <c r="T158" s="43"/>
      <c r="U158" s="1"/>
    </row>
    <row r="159" spans="1:21" x14ac:dyDescent="0.2">
      <c r="A159" s="7"/>
      <c r="B159" s="8"/>
      <c r="C159" s="8"/>
      <c r="D159" s="8"/>
      <c r="E159" s="85"/>
      <c r="F159" s="43"/>
      <c r="G159" s="1"/>
      <c r="H159" s="7"/>
      <c r="I159" s="8"/>
      <c r="J159" s="8"/>
      <c r="K159" s="8"/>
      <c r="L159" s="85"/>
      <c r="M159" s="43"/>
      <c r="N159" s="1"/>
      <c r="O159" s="7"/>
      <c r="P159" s="8"/>
      <c r="Q159" s="8"/>
      <c r="R159" s="8"/>
      <c r="S159" s="85"/>
      <c r="T159" s="43"/>
      <c r="U159" s="1"/>
    </row>
    <row r="160" spans="1:21" x14ac:dyDescent="0.2">
      <c r="A160" s="7"/>
      <c r="B160" s="8"/>
      <c r="C160" s="8"/>
      <c r="D160" s="8"/>
      <c r="E160" s="85"/>
      <c r="F160" s="43"/>
      <c r="G160" s="1"/>
      <c r="H160" s="7"/>
      <c r="I160" s="8"/>
      <c r="J160" s="8"/>
      <c r="K160" s="8"/>
      <c r="L160" s="85"/>
      <c r="M160" s="43"/>
      <c r="N160" s="1"/>
      <c r="O160" s="7"/>
      <c r="P160" s="8"/>
      <c r="Q160" s="8"/>
      <c r="R160" s="8"/>
      <c r="S160" s="85"/>
      <c r="T160" s="43"/>
      <c r="U160" s="1"/>
    </row>
    <row r="161" spans="1:21" x14ac:dyDescent="0.2">
      <c r="A161" s="7"/>
      <c r="B161" s="8"/>
      <c r="C161" s="8"/>
      <c r="D161" s="8"/>
      <c r="E161" s="85"/>
      <c r="F161" s="43"/>
      <c r="G161" s="1"/>
      <c r="H161" s="7"/>
      <c r="I161" s="8"/>
      <c r="J161" s="8"/>
      <c r="K161" s="8"/>
      <c r="L161" s="85"/>
      <c r="M161" s="43"/>
      <c r="N161" s="1"/>
      <c r="O161" s="7"/>
      <c r="P161" s="8"/>
      <c r="Q161" s="8"/>
      <c r="R161" s="8"/>
      <c r="S161" s="85"/>
      <c r="T161" s="43"/>
      <c r="U161" s="1"/>
    </row>
    <row r="162" spans="1:21" x14ac:dyDescent="0.2">
      <c r="A162" s="7"/>
      <c r="B162" s="8"/>
      <c r="C162" s="8"/>
      <c r="D162" s="8"/>
      <c r="E162" s="85"/>
      <c r="F162" s="43"/>
      <c r="G162" s="1"/>
      <c r="H162" s="7"/>
      <c r="I162" s="8"/>
      <c r="J162" s="8"/>
      <c r="K162" s="8"/>
      <c r="L162" s="85"/>
      <c r="M162" s="43"/>
      <c r="N162" s="1"/>
      <c r="O162" s="7"/>
      <c r="P162" s="8"/>
      <c r="Q162" s="8"/>
      <c r="R162" s="8"/>
      <c r="S162" s="85"/>
      <c r="T162" s="43"/>
      <c r="U162" s="1"/>
    </row>
    <row r="163" spans="1:21" ht="13.5" thickBot="1" x14ac:dyDescent="0.25">
      <c r="A163" s="7"/>
      <c r="B163" s="8"/>
      <c r="C163" s="8"/>
      <c r="D163" s="8"/>
      <c r="E163" s="85"/>
      <c r="F163" s="43"/>
      <c r="G163" s="1"/>
      <c r="H163" s="7"/>
      <c r="I163" s="8"/>
      <c r="J163" s="8"/>
      <c r="K163" s="8"/>
      <c r="L163" s="85"/>
      <c r="M163" s="43"/>
      <c r="N163" s="1"/>
      <c r="O163" s="7"/>
      <c r="P163" s="8"/>
      <c r="Q163" s="8"/>
      <c r="R163" s="8"/>
      <c r="S163" s="85"/>
      <c r="T163" s="43"/>
      <c r="U163" s="1"/>
    </row>
    <row r="164" spans="1:21" ht="13.5" thickBot="1" x14ac:dyDescent="0.25">
      <c r="A164" s="17" t="s">
        <v>46</v>
      </c>
      <c r="B164" s="15" t="s">
        <v>47</v>
      </c>
      <c r="C164" s="15"/>
      <c r="D164" s="15"/>
      <c r="E164" s="15"/>
      <c r="F164" s="53" t="s">
        <v>116</v>
      </c>
      <c r="G164" s="16" t="s">
        <v>70</v>
      </c>
      <c r="H164" s="17" t="s">
        <v>46</v>
      </c>
      <c r="I164" s="15" t="s">
        <v>47</v>
      </c>
      <c r="J164" s="15"/>
      <c r="K164" s="15"/>
      <c r="L164" s="15"/>
      <c r="M164" s="53" t="s">
        <v>120</v>
      </c>
      <c r="N164" s="16" t="s">
        <v>70</v>
      </c>
      <c r="O164" s="17" t="s">
        <v>46</v>
      </c>
      <c r="P164" s="15" t="s">
        <v>47</v>
      </c>
      <c r="Q164" s="15"/>
      <c r="R164" s="15"/>
      <c r="S164" s="15"/>
      <c r="T164" s="53" t="s">
        <v>124</v>
      </c>
      <c r="U164" s="16" t="s">
        <v>70</v>
      </c>
    </row>
    <row r="165" spans="1:21" x14ac:dyDescent="0.2">
      <c r="A165" s="3" t="s">
        <v>18</v>
      </c>
      <c r="B165" s="4" t="s">
        <v>19</v>
      </c>
      <c r="C165" s="4" t="s">
        <v>21</v>
      </c>
      <c r="D165" s="4" t="s">
        <v>20</v>
      </c>
      <c r="E165" s="5" t="s">
        <v>43</v>
      </c>
      <c r="F165" s="5" t="s">
        <v>22</v>
      </c>
      <c r="G165" s="6" t="s">
        <v>30</v>
      </c>
      <c r="H165" s="3" t="s">
        <v>18</v>
      </c>
      <c r="I165" s="4" t="s">
        <v>19</v>
      </c>
      <c r="J165" s="4" t="s">
        <v>21</v>
      </c>
      <c r="K165" s="4" t="s">
        <v>20</v>
      </c>
      <c r="L165" s="5" t="s">
        <v>43</v>
      </c>
      <c r="M165" s="5" t="s">
        <v>22</v>
      </c>
      <c r="N165" s="6" t="s">
        <v>30</v>
      </c>
      <c r="O165" s="3" t="s">
        <v>18</v>
      </c>
      <c r="P165" s="4" t="s">
        <v>19</v>
      </c>
      <c r="Q165" s="4" t="s">
        <v>21</v>
      </c>
      <c r="R165" s="4" t="s">
        <v>20</v>
      </c>
      <c r="S165" s="5" t="s">
        <v>43</v>
      </c>
      <c r="T165" s="5" t="s">
        <v>22</v>
      </c>
      <c r="U165" s="6" t="s">
        <v>30</v>
      </c>
    </row>
    <row r="166" spans="1:21" x14ac:dyDescent="0.2">
      <c r="A166" s="7">
        <v>41364</v>
      </c>
      <c r="B166" s="45"/>
      <c r="C166" s="45"/>
      <c r="D166" s="45"/>
      <c r="E166" s="85"/>
      <c r="F166" s="18"/>
      <c r="G166" s="103"/>
      <c r="H166" s="7">
        <v>41486</v>
      </c>
      <c r="I166" s="30" t="s">
        <v>34</v>
      </c>
      <c r="J166" s="30" t="s">
        <v>15</v>
      </c>
      <c r="K166" s="30" t="s">
        <v>1</v>
      </c>
      <c r="L166" s="116">
        <v>0.29166666666666669</v>
      </c>
      <c r="M166" s="14">
        <v>0</v>
      </c>
      <c r="N166" s="1"/>
      <c r="O166" s="59">
        <v>41608</v>
      </c>
      <c r="P166" s="30" t="s">
        <v>34</v>
      </c>
      <c r="Q166" s="30" t="s">
        <v>15</v>
      </c>
      <c r="R166" s="30" t="s">
        <v>1</v>
      </c>
      <c r="S166" s="116">
        <v>0.29166666666666669</v>
      </c>
      <c r="T166" s="14">
        <v>0</v>
      </c>
      <c r="U166" s="1"/>
    </row>
    <row r="167" spans="1:21" x14ac:dyDescent="0.2">
      <c r="A167" s="7">
        <v>41365</v>
      </c>
      <c r="B167" s="97"/>
      <c r="C167" s="98"/>
      <c r="D167" s="98"/>
      <c r="E167" s="99">
        <f>SUM(E138:E166)</f>
        <v>1.4583333333333335</v>
      </c>
      <c r="F167" s="100"/>
      <c r="G167" s="108"/>
      <c r="H167" s="7">
        <v>41487</v>
      </c>
      <c r="I167" s="30" t="s">
        <v>34</v>
      </c>
      <c r="J167" s="30" t="s">
        <v>15</v>
      </c>
      <c r="K167" s="30" t="s">
        <v>1</v>
      </c>
      <c r="L167" s="116">
        <v>0.29166666666666669</v>
      </c>
      <c r="M167" s="14">
        <v>0</v>
      </c>
      <c r="N167" s="1"/>
      <c r="O167" s="59">
        <v>41609</v>
      </c>
      <c r="P167" s="45"/>
      <c r="Q167" s="45"/>
      <c r="R167" s="45"/>
      <c r="S167" s="85"/>
      <c r="T167" s="18"/>
      <c r="U167" s="103"/>
    </row>
    <row r="168" spans="1:21" x14ac:dyDescent="0.2">
      <c r="A168" s="7">
        <v>41366</v>
      </c>
      <c r="B168" s="30" t="s">
        <v>34</v>
      </c>
      <c r="C168" s="30" t="s">
        <v>15</v>
      </c>
      <c r="D168" s="30" t="s">
        <v>1</v>
      </c>
      <c r="E168" s="116">
        <v>0.29166666666666669</v>
      </c>
      <c r="F168" s="14">
        <v>0</v>
      </c>
      <c r="G168" s="1"/>
      <c r="H168" s="7">
        <v>41488</v>
      </c>
      <c r="I168" s="30" t="s">
        <v>34</v>
      </c>
      <c r="J168" s="30" t="s">
        <v>15</v>
      </c>
      <c r="K168" s="30" t="s">
        <v>1</v>
      </c>
      <c r="L168" s="116">
        <v>0.29166666666666669</v>
      </c>
      <c r="M168" s="14">
        <v>0</v>
      </c>
      <c r="N168" s="1"/>
      <c r="O168" s="59">
        <v>41610</v>
      </c>
      <c r="P168" s="97"/>
      <c r="Q168" s="98"/>
      <c r="R168" s="98"/>
      <c r="S168" s="99">
        <f>SUM(S138:S167)</f>
        <v>1.4583333333333335</v>
      </c>
      <c r="T168" s="100"/>
      <c r="U168" s="108"/>
    </row>
    <row r="169" spans="1:21" x14ac:dyDescent="0.2">
      <c r="A169" s="7">
        <v>41367</v>
      </c>
      <c r="B169" s="30" t="s">
        <v>34</v>
      </c>
      <c r="C169" s="30" t="s">
        <v>15</v>
      </c>
      <c r="D169" s="30" t="s">
        <v>1</v>
      </c>
      <c r="E169" s="116">
        <v>0.29166666666666669</v>
      </c>
      <c r="F169" s="14">
        <v>0</v>
      </c>
      <c r="G169" s="1"/>
      <c r="H169" s="7">
        <v>41489</v>
      </c>
      <c r="I169" s="30" t="s">
        <v>34</v>
      </c>
      <c r="J169" s="30" t="s">
        <v>15</v>
      </c>
      <c r="K169" s="30" t="s">
        <v>1</v>
      </c>
      <c r="L169" s="116">
        <v>0.29166666666666669</v>
      </c>
      <c r="M169" s="14">
        <v>0</v>
      </c>
      <c r="N169" s="1"/>
      <c r="O169" s="59">
        <v>41611</v>
      </c>
      <c r="P169" s="74"/>
      <c r="Q169" s="150"/>
      <c r="R169" s="150"/>
      <c r="S169" s="158">
        <v>0.29166666666666669</v>
      </c>
      <c r="T169" s="150"/>
      <c r="U169" s="159" t="s">
        <v>360</v>
      </c>
    </row>
    <row r="170" spans="1:21" x14ac:dyDescent="0.2">
      <c r="A170" s="7">
        <v>41368</v>
      </c>
      <c r="B170" s="30" t="s">
        <v>34</v>
      </c>
      <c r="C170" s="30" t="s">
        <v>15</v>
      </c>
      <c r="D170" s="30" t="s">
        <v>1</v>
      </c>
      <c r="E170" s="116">
        <v>0.29166666666666669</v>
      </c>
      <c r="F170" s="14">
        <v>0</v>
      </c>
      <c r="G170" s="1"/>
      <c r="H170" s="7">
        <v>41490</v>
      </c>
      <c r="I170" s="45"/>
      <c r="J170" s="45"/>
      <c r="K170" s="45"/>
      <c r="L170" s="85"/>
      <c r="M170" s="18"/>
      <c r="N170" s="103"/>
      <c r="O170" s="59">
        <v>41612</v>
      </c>
      <c r="P170" s="30" t="s">
        <v>34</v>
      </c>
      <c r="Q170" s="30" t="s">
        <v>15</v>
      </c>
      <c r="R170" s="30" t="s">
        <v>1</v>
      </c>
      <c r="S170" s="116">
        <v>0.29166666666666669</v>
      </c>
      <c r="T170" s="14">
        <v>0</v>
      </c>
      <c r="U170" s="1"/>
    </row>
    <row r="171" spans="1:21" x14ac:dyDescent="0.2">
      <c r="A171" s="7">
        <v>41369</v>
      </c>
      <c r="B171" s="30" t="s">
        <v>34</v>
      </c>
      <c r="C171" s="30" t="s">
        <v>15</v>
      </c>
      <c r="D171" s="30" t="s">
        <v>1</v>
      </c>
      <c r="E171" s="116">
        <v>0.29166666666666669</v>
      </c>
      <c r="F171" s="14">
        <v>0</v>
      </c>
      <c r="G171" s="1"/>
      <c r="H171" s="7">
        <v>41491</v>
      </c>
      <c r="I171" s="97"/>
      <c r="J171" s="98"/>
      <c r="K171" s="98"/>
      <c r="L171" s="99">
        <f>SUM(L142:L170)</f>
        <v>1.4583333333333335</v>
      </c>
      <c r="M171" s="100"/>
      <c r="N171" s="108"/>
      <c r="O171" s="59">
        <v>41613</v>
      </c>
      <c r="P171" s="30" t="s">
        <v>34</v>
      </c>
      <c r="Q171" s="30" t="s">
        <v>15</v>
      </c>
      <c r="R171" s="30" t="s">
        <v>1</v>
      </c>
      <c r="S171" s="116">
        <v>0.29166666666666669</v>
      </c>
      <c r="T171" s="14">
        <v>0</v>
      </c>
      <c r="U171" s="1"/>
    </row>
    <row r="172" spans="1:21" x14ac:dyDescent="0.2">
      <c r="A172" s="7">
        <v>41370</v>
      </c>
      <c r="B172" s="30" t="s">
        <v>34</v>
      </c>
      <c r="C172" s="30" t="s">
        <v>15</v>
      </c>
      <c r="D172" s="30" t="s">
        <v>1</v>
      </c>
      <c r="E172" s="116">
        <v>0.29166666666666669</v>
      </c>
      <c r="F172" s="14">
        <v>0</v>
      </c>
      <c r="G172" s="1"/>
      <c r="H172" s="7">
        <v>41492</v>
      </c>
      <c r="I172" s="30" t="s">
        <v>34</v>
      </c>
      <c r="J172" s="30" t="s">
        <v>15</v>
      </c>
      <c r="K172" s="30" t="s">
        <v>1</v>
      </c>
      <c r="L172" s="116">
        <v>0.29166666666666669</v>
      </c>
      <c r="M172" s="14">
        <v>0</v>
      </c>
      <c r="N172" s="1"/>
      <c r="O172" s="59">
        <v>41614</v>
      </c>
      <c r="P172" s="30" t="s">
        <v>34</v>
      </c>
      <c r="Q172" s="30" t="s">
        <v>15</v>
      </c>
      <c r="R172" s="30" t="s">
        <v>1</v>
      </c>
      <c r="S172" s="116">
        <v>0.29166666666666669</v>
      </c>
      <c r="T172" s="14">
        <v>0</v>
      </c>
      <c r="U172" s="1"/>
    </row>
    <row r="173" spans="1:21" x14ac:dyDescent="0.2">
      <c r="A173" s="7">
        <v>41371</v>
      </c>
      <c r="B173" s="45"/>
      <c r="C173" s="45"/>
      <c r="D173" s="45"/>
      <c r="E173" s="85"/>
      <c r="F173" s="18"/>
      <c r="G173" s="103"/>
      <c r="H173" s="7">
        <v>41493</v>
      </c>
      <c r="I173" s="30" t="s">
        <v>34</v>
      </c>
      <c r="J173" s="30" t="s">
        <v>15</v>
      </c>
      <c r="K173" s="30" t="s">
        <v>1</v>
      </c>
      <c r="L173" s="116">
        <v>0.29166666666666669</v>
      </c>
      <c r="M173" s="14">
        <v>0</v>
      </c>
      <c r="N173" s="1"/>
      <c r="O173" s="59">
        <v>41615</v>
      </c>
      <c r="P173" s="30" t="s">
        <v>34</v>
      </c>
      <c r="Q173" s="30" t="s">
        <v>15</v>
      </c>
      <c r="R173" s="30" t="s">
        <v>1</v>
      </c>
      <c r="S173" s="116">
        <v>0.29166666666666669</v>
      </c>
      <c r="T173" s="14">
        <v>0</v>
      </c>
      <c r="U173" s="1"/>
    </row>
    <row r="174" spans="1:21" x14ac:dyDescent="0.2">
      <c r="A174" s="7">
        <v>41372</v>
      </c>
      <c r="B174" s="97"/>
      <c r="C174" s="98"/>
      <c r="D174" s="98"/>
      <c r="E174" s="99">
        <f>SUM(E168:E173)</f>
        <v>1.4583333333333335</v>
      </c>
      <c r="F174" s="100"/>
      <c r="G174" s="108"/>
      <c r="H174" s="7">
        <v>41494</v>
      </c>
      <c r="I174" s="30" t="s">
        <v>34</v>
      </c>
      <c r="J174" s="30" t="s">
        <v>15</v>
      </c>
      <c r="K174" s="30" t="s">
        <v>1</v>
      </c>
      <c r="L174" s="116">
        <v>0.29166666666666669</v>
      </c>
      <c r="M174" s="14">
        <v>0</v>
      </c>
      <c r="N174" s="1"/>
      <c r="O174" s="59">
        <v>41616</v>
      </c>
      <c r="P174" s="45"/>
      <c r="Q174" s="45"/>
      <c r="R174" s="45"/>
      <c r="S174" s="85"/>
      <c r="T174" s="18"/>
      <c r="U174" s="103"/>
    </row>
    <row r="175" spans="1:21" x14ac:dyDescent="0.2">
      <c r="A175" s="7">
        <v>41373</v>
      </c>
      <c r="B175" s="30" t="s">
        <v>34</v>
      </c>
      <c r="C175" s="30" t="s">
        <v>15</v>
      </c>
      <c r="D175" s="30" t="s">
        <v>1</v>
      </c>
      <c r="E175" s="116">
        <v>0.29166666666666669</v>
      </c>
      <c r="F175" s="14">
        <v>0</v>
      </c>
      <c r="G175" s="1"/>
      <c r="H175" s="7">
        <v>41495</v>
      </c>
      <c r="I175" s="30" t="s">
        <v>34</v>
      </c>
      <c r="J175" s="30" t="s">
        <v>15</v>
      </c>
      <c r="K175" s="30" t="s">
        <v>1</v>
      </c>
      <c r="L175" s="116">
        <v>0.29166666666666669</v>
      </c>
      <c r="M175" s="14">
        <v>0</v>
      </c>
      <c r="N175" s="1"/>
      <c r="O175" s="59">
        <v>41617</v>
      </c>
      <c r="P175" s="97"/>
      <c r="Q175" s="98"/>
      <c r="R175" s="98"/>
      <c r="S175" s="99">
        <f>SUM(S169:S174)</f>
        <v>1.4583333333333335</v>
      </c>
      <c r="T175" s="100"/>
      <c r="U175" s="108"/>
    </row>
    <row r="176" spans="1:21" x14ac:dyDescent="0.2">
      <c r="A176" s="7">
        <v>41374</v>
      </c>
      <c r="B176" s="30" t="s">
        <v>34</v>
      </c>
      <c r="C176" s="30" t="s">
        <v>15</v>
      </c>
      <c r="D176" s="30" t="s">
        <v>1</v>
      </c>
      <c r="E176" s="116">
        <v>0.29166666666666669</v>
      </c>
      <c r="F176" s="14">
        <v>0</v>
      </c>
      <c r="G176" s="1"/>
      <c r="H176" s="7">
        <v>41496</v>
      </c>
      <c r="I176" s="30" t="s">
        <v>34</v>
      </c>
      <c r="J176" s="30" t="s">
        <v>15</v>
      </c>
      <c r="K176" s="30" t="s">
        <v>1</v>
      </c>
      <c r="L176" s="116">
        <v>0.29166666666666669</v>
      </c>
      <c r="M176" s="14">
        <v>0</v>
      </c>
      <c r="N176" s="1"/>
      <c r="O176" s="59">
        <v>41618</v>
      </c>
      <c r="P176" s="30" t="s">
        <v>34</v>
      </c>
      <c r="Q176" s="30" t="s">
        <v>15</v>
      </c>
      <c r="R176" s="30" t="s">
        <v>1</v>
      </c>
      <c r="S176" s="116">
        <v>0.29166666666666669</v>
      </c>
      <c r="T176" s="14">
        <v>0</v>
      </c>
      <c r="U176" s="1"/>
    </row>
    <row r="177" spans="1:21" x14ac:dyDescent="0.2">
      <c r="A177" s="7">
        <v>41375</v>
      </c>
      <c r="B177" s="30" t="s">
        <v>34</v>
      </c>
      <c r="C177" s="30" t="s">
        <v>15</v>
      </c>
      <c r="D177" s="30" t="s">
        <v>1</v>
      </c>
      <c r="E177" s="116">
        <v>0.29166666666666669</v>
      </c>
      <c r="F177" s="14">
        <v>0</v>
      </c>
      <c r="G177" s="1"/>
      <c r="H177" s="7">
        <v>41497</v>
      </c>
      <c r="I177" s="45"/>
      <c r="J177" s="45"/>
      <c r="K177" s="45"/>
      <c r="L177" s="85"/>
      <c r="M177" s="18"/>
      <c r="N177" s="103"/>
      <c r="O177" s="59">
        <v>41619</v>
      </c>
      <c r="P177" s="30" t="s">
        <v>34</v>
      </c>
      <c r="Q177" s="30" t="s">
        <v>15</v>
      </c>
      <c r="R177" s="30" t="s">
        <v>1</v>
      </c>
      <c r="S177" s="116">
        <v>0.29166666666666669</v>
      </c>
      <c r="T177" s="14">
        <v>0</v>
      </c>
      <c r="U177" s="1"/>
    </row>
    <row r="178" spans="1:21" x14ac:dyDescent="0.2">
      <c r="A178" s="7">
        <v>41376</v>
      </c>
      <c r="B178" s="30" t="s">
        <v>34</v>
      </c>
      <c r="C178" s="30" t="s">
        <v>15</v>
      </c>
      <c r="D178" s="30" t="s">
        <v>1</v>
      </c>
      <c r="E178" s="116">
        <v>0.29166666666666669</v>
      </c>
      <c r="F178" s="14">
        <v>0</v>
      </c>
      <c r="G178" s="1"/>
      <c r="H178" s="7">
        <v>41498</v>
      </c>
      <c r="I178" s="97"/>
      <c r="J178" s="98"/>
      <c r="K178" s="98"/>
      <c r="L178" s="99">
        <f>SUM(L172:L177)</f>
        <v>1.4583333333333335</v>
      </c>
      <c r="M178" s="100"/>
      <c r="N178" s="108"/>
      <c r="O178" s="59">
        <v>41620</v>
      </c>
      <c r="P178" s="30" t="s">
        <v>34</v>
      </c>
      <c r="Q178" s="30" t="s">
        <v>15</v>
      </c>
      <c r="R178" s="30" t="s">
        <v>1</v>
      </c>
      <c r="S178" s="116">
        <v>0.29166666666666669</v>
      </c>
      <c r="T178" s="14">
        <v>0</v>
      </c>
      <c r="U178" s="1"/>
    </row>
    <row r="179" spans="1:21" x14ac:dyDescent="0.2">
      <c r="A179" s="7">
        <v>41377</v>
      </c>
      <c r="B179" s="30" t="s">
        <v>34</v>
      </c>
      <c r="C179" s="30" t="s">
        <v>15</v>
      </c>
      <c r="D179" s="30" t="s">
        <v>1</v>
      </c>
      <c r="E179" s="116">
        <v>0.29166666666666669</v>
      </c>
      <c r="F179" s="14">
        <v>0</v>
      </c>
      <c r="G179" s="1"/>
      <c r="H179" s="7">
        <v>41499</v>
      </c>
      <c r="I179" s="74"/>
      <c r="J179" s="150"/>
      <c r="K179" s="150"/>
      <c r="L179" s="158">
        <v>0.29166666666666669</v>
      </c>
      <c r="M179" s="150"/>
      <c r="N179" s="159" t="s">
        <v>360</v>
      </c>
      <c r="O179" s="59">
        <v>41621</v>
      </c>
      <c r="P179" s="30" t="s">
        <v>34</v>
      </c>
      <c r="Q179" s="30" t="s">
        <v>15</v>
      </c>
      <c r="R179" s="30" t="s">
        <v>1</v>
      </c>
      <c r="S179" s="116">
        <v>0.29166666666666669</v>
      </c>
      <c r="T179" s="14">
        <v>0</v>
      </c>
      <c r="U179" s="1"/>
    </row>
    <row r="180" spans="1:21" x14ac:dyDescent="0.2">
      <c r="A180" s="7">
        <v>41378</v>
      </c>
      <c r="B180" s="45"/>
      <c r="C180" s="45"/>
      <c r="D180" s="45"/>
      <c r="E180" s="85"/>
      <c r="F180" s="18"/>
      <c r="G180" s="103"/>
      <c r="H180" s="7">
        <v>41500</v>
      </c>
      <c r="I180" s="74"/>
      <c r="J180" s="150"/>
      <c r="K180" s="150"/>
      <c r="L180" s="158"/>
      <c r="M180" s="150"/>
      <c r="N180" s="159" t="s">
        <v>360</v>
      </c>
      <c r="O180" s="59">
        <v>41622</v>
      </c>
      <c r="P180" s="201" t="s">
        <v>34</v>
      </c>
      <c r="Q180" s="201" t="s">
        <v>15</v>
      </c>
      <c r="R180" s="201" t="s">
        <v>1</v>
      </c>
      <c r="S180" s="116">
        <v>0.29166666666666669</v>
      </c>
      <c r="T180" s="14">
        <v>0</v>
      </c>
      <c r="U180" s="65" t="s">
        <v>620</v>
      </c>
    </row>
    <row r="181" spans="1:21" x14ac:dyDescent="0.2">
      <c r="A181" s="7">
        <v>41379</v>
      </c>
      <c r="B181" s="97"/>
      <c r="C181" s="98"/>
      <c r="D181" s="98"/>
      <c r="E181" s="99">
        <f>SUM(E175:E180)</f>
        <v>1.4583333333333335</v>
      </c>
      <c r="F181" s="100"/>
      <c r="G181" s="108"/>
      <c r="H181" s="7">
        <v>41501</v>
      </c>
      <c r="I181" s="74"/>
      <c r="J181" s="150"/>
      <c r="K181" s="150"/>
      <c r="L181" s="158"/>
      <c r="M181" s="150"/>
      <c r="N181" s="159" t="s">
        <v>360</v>
      </c>
      <c r="O181" s="59">
        <v>41623</v>
      </c>
      <c r="P181" s="45"/>
      <c r="Q181" s="45"/>
      <c r="R181" s="45"/>
      <c r="S181" s="85"/>
      <c r="T181" s="18"/>
      <c r="U181" s="103"/>
    </row>
    <row r="182" spans="1:21" x14ac:dyDescent="0.2">
      <c r="A182" s="7">
        <v>41380</v>
      </c>
      <c r="B182" s="75"/>
      <c r="C182" s="75"/>
      <c r="D182" s="75"/>
      <c r="E182" s="138">
        <v>0</v>
      </c>
      <c r="F182" s="76"/>
      <c r="G182" s="68" t="s">
        <v>50</v>
      </c>
      <c r="H182" s="7">
        <v>41502</v>
      </c>
      <c r="I182" s="74"/>
      <c r="J182" s="150"/>
      <c r="K182" s="150"/>
      <c r="L182" s="158"/>
      <c r="M182" s="150"/>
      <c r="N182" s="159" t="s">
        <v>360</v>
      </c>
      <c r="O182" s="59">
        <v>41624</v>
      </c>
      <c r="P182" s="97"/>
      <c r="Q182" s="98"/>
      <c r="R182" s="98"/>
      <c r="S182" s="99">
        <f>SUM(S176:S181)</f>
        <v>1.4583333333333335</v>
      </c>
      <c r="T182" s="100"/>
      <c r="U182" s="108"/>
    </row>
    <row r="183" spans="1:21" x14ac:dyDescent="0.2">
      <c r="A183" s="7">
        <v>41381</v>
      </c>
      <c r="B183" s="74"/>
      <c r="C183" s="150"/>
      <c r="D183" s="150"/>
      <c r="E183" s="158"/>
      <c r="F183" s="150"/>
      <c r="G183" s="159" t="s">
        <v>360</v>
      </c>
      <c r="H183" s="7">
        <v>41503</v>
      </c>
      <c r="I183" s="74"/>
      <c r="J183" s="150"/>
      <c r="K183" s="150"/>
      <c r="L183" s="158"/>
      <c r="M183" s="150"/>
      <c r="N183" s="159" t="s">
        <v>360</v>
      </c>
      <c r="O183" s="59">
        <v>41625</v>
      </c>
      <c r="P183" s="30" t="s">
        <v>34</v>
      </c>
      <c r="Q183" s="30" t="s">
        <v>15</v>
      </c>
      <c r="R183" s="30" t="s">
        <v>1</v>
      </c>
      <c r="S183" s="116">
        <v>0.29166666666666669</v>
      </c>
      <c r="T183" s="14">
        <v>0</v>
      </c>
      <c r="U183" s="1"/>
    </row>
    <row r="184" spans="1:21" x14ac:dyDescent="0.2">
      <c r="A184" s="7">
        <v>41382</v>
      </c>
      <c r="B184" s="74"/>
      <c r="C184" s="150"/>
      <c r="D184" s="150"/>
      <c r="E184" s="158"/>
      <c r="F184" s="150"/>
      <c r="G184" s="159" t="s">
        <v>360</v>
      </c>
      <c r="H184" s="7">
        <v>41504</v>
      </c>
      <c r="I184" s="45"/>
      <c r="J184" s="45"/>
      <c r="K184" s="45"/>
      <c r="L184" s="85"/>
      <c r="M184" s="18"/>
      <c r="N184" s="103"/>
      <c r="O184" s="59">
        <v>41626</v>
      </c>
      <c r="P184" s="30" t="s">
        <v>34</v>
      </c>
      <c r="Q184" s="30" t="s">
        <v>15</v>
      </c>
      <c r="R184" s="30" t="s">
        <v>1</v>
      </c>
      <c r="S184" s="116">
        <v>0.29166666666666669</v>
      </c>
      <c r="T184" s="14">
        <v>0</v>
      </c>
      <c r="U184" s="1"/>
    </row>
    <row r="185" spans="1:21" x14ac:dyDescent="0.2">
      <c r="A185" s="7">
        <v>41383</v>
      </c>
      <c r="B185" s="74"/>
      <c r="C185" s="150"/>
      <c r="D185" s="150"/>
      <c r="E185" s="158"/>
      <c r="F185" s="150"/>
      <c r="G185" s="159" t="s">
        <v>360</v>
      </c>
      <c r="H185" s="7">
        <v>41505</v>
      </c>
      <c r="I185" s="97"/>
      <c r="J185" s="98"/>
      <c r="K185" s="98"/>
      <c r="L185" s="99"/>
      <c r="M185" s="100"/>
      <c r="N185" s="108"/>
      <c r="O185" s="59">
        <v>41627</v>
      </c>
      <c r="P185" s="30" t="s">
        <v>34</v>
      </c>
      <c r="Q185" s="30" t="s">
        <v>15</v>
      </c>
      <c r="R185" s="30" t="s">
        <v>1</v>
      </c>
      <c r="S185" s="116">
        <v>0.29166666666666669</v>
      </c>
      <c r="T185" s="14">
        <v>0</v>
      </c>
      <c r="U185" s="1"/>
    </row>
    <row r="186" spans="1:21" x14ac:dyDescent="0.2">
      <c r="A186" s="7">
        <v>41384</v>
      </c>
      <c r="B186" s="74"/>
      <c r="C186" s="150"/>
      <c r="D186" s="150"/>
      <c r="E186" s="158"/>
      <c r="F186" s="150"/>
      <c r="G186" s="159" t="s">
        <v>360</v>
      </c>
      <c r="H186" s="7">
        <v>41506</v>
      </c>
      <c r="I186" s="74"/>
      <c r="J186" s="150"/>
      <c r="K186" s="150"/>
      <c r="L186" s="158"/>
      <c r="M186" s="150"/>
      <c r="N186" s="159" t="s">
        <v>360</v>
      </c>
      <c r="O186" s="59">
        <v>41628</v>
      </c>
      <c r="P186" s="20"/>
      <c r="Q186" s="20"/>
      <c r="R186" s="20"/>
      <c r="S186" s="139">
        <v>0.29166666666666669</v>
      </c>
      <c r="T186" s="21"/>
      <c r="U186" s="19" t="s">
        <v>35</v>
      </c>
    </row>
    <row r="187" spans="1:21" x14ac:dyDescent="0.2">
      <c r="A187" s="7">
        <v>41385</v>
      </c>
      <c r="B187" s="45"/>
      <c r="C187" s="45"/>
      <c r="D187" s="45"/>
      <c r="E187" s="85"/>
      <c r="F187" s="18"/>
      <c r="G187" s="103"/>
      <c r="H187" s="7">
        <v>41507</v>
      </c>
      <c r="I187" s="74"/>
      <c r="J187" s="150"/>
      <c r="K187" s="150"/>
      <c r="L187" s="158"/>
      <c r="M187" s="150"/>
      <c r="N187" s="159" t="s">
        <v>360</v>
      </c>
      <c r="O187" s="59">
        <v>41629</v>
      </c>
      <c r="P187" s="20"/>
      <c r="Q187" s="20"/>
      <c r="R187" s="20"/>
      <c r="S187" s="139">
        <v>0.29166666666666669</v>
      </c>
      <c r="T187" s="21"/>
      <c r="U187" s="19" t="s">
        <v>35</v>
      </c>
    </row>
    <row r="188" spans="1:21" x14ac:dyDescent="0.2">
      <c r="A188" s="7">
        <v>41386</v>
      </c>
      <c r="B188" s="97"/>
      <c r="C188" s="98"/>
      <c r="D188" s="98"/>
      <c r="E188" s="99">
        <f>SUM(E182:E187)</f>
        <v>0</v>
      </c>
      <c r="F188" s="100"/>
      <c r="G188" s="108"/>
      <c r="H188" s="7">
        <v>41508</v>
      </c>
      <c r="I188" s="74"/>
      <c r="J188" s="150"/>
      <c r="K188" s="150"/>
      <c r="L188" s="158"/>
      <c r="M188" s="150"/>
      <c r="N188" s="159" t="s">
        <v>360</v>
      </c>
      <c r="O188" s="59">
        <v>41630</v>
      </c>
      <c r="P188" s="45"/>
      <c r="Q188" s="45"/>
      <c r="R188" s="45"/>
      <c r="S188" s="85"/>
      <c r="T188" s="18"/>
      <c r="U188" s="103"/>
    </row>
    <row r="189" spans="1:21" x14ac:dyDescent="0.2">
      <c r="A189" s="7">
        <v>41387</v>
      </c>
      <c r="B189" s="30" t="s">
        <v>34</v>
      </c>
      <c r="C189" s="30" t="s">
        <v>15</v>
      </c>
      <c r="D189" s="30" t="s">
        <v>1</v>
      </c>
      <c r="E189" s="116">
        <v>0.29166666666666669</v>
      </c>
      <c r="F189" s="14">
        <v>0</v>
      </c>
      <c r="G189" s="1"/>
      <c r="H189" s="7">
        <v>41509</v>
      </c>
      <c r="I189" s="74"/>
      <c r="J189" s="150"/>
      <c r="K189" s="150"/>
      <c r="L189" s="158"/>
      <c r="M189" s="150"/>
      <c r="N189" s="159" t="s">
        <v>360</v>
      </c>
      <c r="O189" s="59">
        <v>41631</v>
      </c>
      <c r="P189" s="97"/>
      <c r="Q189" s="98"/>
      <c r="R189" s="98"/>
      <c r="S189" s="99">
        <f>SUM(S183:S188)</f>
        <v>1.4583333333333335</v>
      </c>
      <c r="T189" s="100"/>
      <c r="U189" s="108"/>
    </row>
    <row r="190" spans="1:21" x14ac:dyDescent="0.2">
      <c r="A190" s="7">
        <v>41388</v>
      </c>
      <c r="B190" s="30" t="s">
        <v>34</v>
      </c>
      <c r="C190" s="30" t="s">
        <v>15</v>
      </c>
      <c r="D190" s="30" t="s">
        <v>1</v>
      </c>
      <c r="E190" s="116">
        <v>0.29166666666666669</v>
      </c>
      <c r="F190" s="14">
        <v>0</v>
      </c>
      <c r="G190" s="1"/>
      <c r="H190" s="7">
        <v>41510</v>
      </c>
      <c r="I190" s="74"/>
      <c r="J190" s="150"/>
      <c r="K190" s="150"/>
      <c r="L190" s="158"/>
      <c r="M190" s="150"/>
      <c r="N190" s="159" t="s">
        <v>360</v>
      </c>
      <c r="O190" s="59">
        <v>41632</v>
      </c>
      <c r="P190" s="74"/>
      <c r="Q190" s="150"/>
      <c r="R190" s="150"/>
      <c r="S190" s="158">
        <v>0.29166666666666669</v>
      </c>
      <c r="T190" s="150"/>
      <c r="U190" s="159" t="s">
        <v>360</v>
      </c>
    </row>
    <row r="191" spans="1:21" x14ac:dyDescent="0.2">
      <c r="A191" s="7">
        <v>41389</v>
      </c>
      <c r="B191" s="30" t="s">
        <v>34</v>
      </c>
      <c r="C191" s="30" t="s">
        <v>15</v>
      </c>
      <c r="D191" s="30" t="s">
        <v>1</v>
      </c>
      <c r="E191" s="116">
        <v>0.29166666666666669</v>
      </c>
      <c r="F191" s="14">
        <v>0</v>
      </c>
      <c r="G191" s="1"/>
      <c r="H191" s="7">
        <v>41511</v>
      </c>
      <c r="I191" s="45"/>
      <c r="J191" s="45"/>
      <c r="K191" s="45"/>
      <c r="L191" s="85"/>
      <c r="M191" s="18"/>
      <c r="N191" s="103"/>
      <c r="O191" s="59">
        <v>41633</v>
      </c>
      <c r="P191" s="74"/>
      <c r="Q191" s="150"/>
      <c r="R191" s="150"/>
      <c r="S191" s="158">
        <v>0.29166666666666669</v>
      </c>
      <c r="T191" s="150"/>
      <c r="U191" s="159" t="s">
        <v>360</v>
      </c>
    </row>
    <row r="192" spans="1:21" x14ac:dyDescent="0.2">
      <c r="A192" s="7">
        <v>41390</v>
      </c>
      <c r="B192" s="30" t="s">
        <v>34</v>
      </c>
      <c r="C192" s="30" t="s">
        <v>15</v>
      </c>
      <c r="D192" s="30" t="s">
        <v>1</v>
      </c>
      <c r="E192" s="116">
        <v>0.29166666666666669</v>
      </c>
      <c r="F192" s="14">
        <v>0</v>
      </c>
      <c r="G192" s="1"/>
      <c r="H192" s="7">
        <v>41512</v>
      </c>
      <c r="I192" s="97"/>
      <c r="J192" s="98"/>
      <c r="K192" s="98"/>
      <c r="L192" s="99"/>
      <c r="M192" s="100"/>
      <c r="N192" s="108"/>
      <c r="O192" s="59">
        <v>41634</v>
      </c>
      <c r="P192" s="74"/>
      <c r="Q192" s="150"/>
      <c r="R192" s="150"/>
      <c r="S192" s="158">
        <v>0.29166666666666669</v>
      </c>
      <c r="T192" s="150"/>
      <c r="U192" s="159" t="s">
        <v>360</v>
      </c>
    </row>
    <row r="193" spans="1:21" x14ac:dyDescent="0.2">
      <c r="A193" s="7">
        <v>41391</v>
      </c>
      <c r="B193" s="30" t="s">
        <v>34</v>
      </c>
      <c r="C193" s="30" t="s">
        <v>15</v>
      </c>
      <c r="D193" s="30" t="s">
        <v>1</v>
      </c>
      <c r="E193" s="116">
        <v>0.29166666666666669</v>
      </c>
      <c r="F193" s="14">
        <v>0</v>
      </c>
      <c r="G193" s="1"/>
      <c r="H193" s="7">
        <v>41513</v>
      </c>
      <c r="I193" s="74"/>
      <c r="J193" s="150"/>
      <c r="K193" s="150"/>
      <c r="L193" s="158"/>
      <c r="M193" s="150"/>
      <c r="N193" s="159" t="s">
        <v>360</v>
      </c>
      <c r="O193" s="59">
        <v>41635</v>
      </c>
      <c r="P193" s="74"/>
      <c r="Q193" s="150"/>
      <c r="R193" s="150"/>
      <c r="S193" s="158">
        <v>0.29166666666666669</v>
      </c>
      <c r="T193" s="150"/>
      <c r="U193" s="159" t="s">
        <v>360</v>
      </c>
    </row>
    <row r="194" spans="1:21" x14ac:dyDescent="0.2">
      <c r="A194" s="7">
        <v>41392</v>
      </c>
      <c r="B194" s="45"/>
      <c r="C194" s="45"/>
      <c r="D194" s="45"/>
      <c r="E194" s="85"/>
      <c r="F194" s="18"/>
      <c r="G194" s="103"/>
      <c r="H194" s="7">
        <v>41514</v>
      </c>
      <c r="I194" s="74"/>
      <c r="J194" s="150"/>
      <c r="K194" s="150"/>
      <c r="L194" s="158"/>
      <c r="M194" s="150"/>
      <c r="N194" s="159" t="s">
        <v>360</v>
      </c>
      <c r="O194" s="59">
        <v>41636</v>
      </c>
      <c r="P194" s="74"/>
      <c r="Q194" s="150"/>
      <c r="R194" s="150"/>
      <c r="S194" s="158">
        <v>0.29166666666666669</v>
      </c>
      <c r="T194" s="150"/>
      <c r="U194" s="159" t="s">
        <v>360</v>
      </c>
    </row>
    <row r="195" spans="1:21" x14ac:dyDescent="0.2">
      <c r="A195" s="7">
        <v>41393</v>
      </c>
      <c r="B195" s="97"/>
      <c r="C195" s="98"/>
      <c r="D195" s="98"/>
      <c r="E195" s="99">
        <f>SUM(E189:E194)</f>
        <v>1.4583333333333335</v>
      </c>
      <c r="F195" s="100"/>
      <c r="G195" s="108"/>
      <c r="H195" s="7">
        <v>41515</v>
      </c>
      <c r="I195" s="74"/>
      <c r="J195" s="150"/>
      <c r="K195" s="150"/>
      <c r="L195" s="158"/>
      <c r="M195" s="150"/>
      <c r="N195" s="159" t="s">
        <v>360</v>
      </c>
      <c r="O195" s="59">
        <v>41637</v>
      </c>
      <c r="P195" s="45"/>
      <c r="Q195" s="45"/>
      <c r="R195" s="45"/>
      <c r="S195" s="85"/>
      <c r="T195" s="18"/>
      <c r="U195" s="103"/>
    </row>
    <row r="196" spans="1:21" x14ac:dyDescent="0.2">
      <c r="A196" s="7"/>
      <c r="B196" s="8"/>
      <c r="C196" s="8"/>
      <c r="D196" s="8"/>
      <c r="E196" s="85"/>
      <c r="F196" s="43"/>
      <c r="G196" s="1"/>
      <c r="H196" s="7">
        <v>41516</v>
      </c>
      <c r="I196" s="74"/>
      <c r="J196" s="150"/>
      <c r="K196" s="150"/>
      <c r="L196" s="158"/>
      <c r="M196" s="150"/>
      <c r="N196" s="159" t="s">
        <v>360</v>
      </c>
      <c r="O196" s="59">
        <v>41638</v>
      </c>
      <c r="P196" s="97"/>
      <c r="Q196" s="98"/>
      <c r="R196" s="98"/>
      <c r="S196" s="99">
        <f>SUM(S190:S195)</f>
        <v>1.4583333333333335</v>
      </c>
      <c r="T196" s="100"/>
      <c r="U196" s="108"/>
    </row>
    <row r="197" spans="1:21" x14ac:dyDescent="0.2">
      <c r="A197" s="7"/>
      <c r="B197" s="8"/>
      <c r="C197" s="8"/>
      <c r="D197" s="8"/>
      <c r="E197" s="85"/>
      <c r="F197" s="43"/>
      <c r="G197" s="1"/>
      <c r="H197" s="7"/>
      <c r="I197" s="8"/>
      <c r="J197" s="8"/>
      <c r="K197" s="8"/>
      <c r="L197" s="85"/>
      <c r="M197" s="43"/>
      <c r="N197" s="1"/>
      <c r="O197" s="7"/>
      <c r="P197" s="8"/>
      <c r="Q197" s="8"/>
      <c r="R197" s="8"/>
      <c r="S197" s="85"/>
      <c r="T197" s="43"/>
      <c r="U197" s="1"/>
    </row>
    <row r="198" spans="1:21" x14ac:dyDescent="0.2">
      <c r="A198" s="7"/>
      <c r="B198" s="8"/>
      <c r="C198" s="8"/>
      <c r="D198" s="8"/>
      <c r="E198" s="85"/>
      <c r="F198" s="43"/>
      <c r="G198" s="1"/>
      <c r="H198" s="7"/>
      <c r="I198" s="8"/>
      <c r="J198" s="8"/>
      <c r="K198" s="8"/>
      <c r="L198" s="85"/>
      <c r="M198" s="43"/>
      <c r="N198" s="1"/>
      <c r="O198" s="7"/>
      <c r="P198" s="8"/>
      <c r="Q198" s="8"/>
      <c r="R198" s="8"/>
      <c r="S198" s="85"/>
      <c r="T198" s="43"/>
      <c r="U198" s="1"/>
    </row>
    <row r="199" spans="1:21" x14ac:dyDescent="0.2">
      <c r="A199" s="7"/>
      <c r="B199" s="8"/>
      <c r="C199" s="8"/>
      <c r="D199" s="8"/>
      <c r="E199" s="85"/>
      <c r="F199" s="43"/>
      <c r="G199" s="1"/>
      <c r="H199" s="7"/>
      <c r="I199" s="8"/>
      <c r="J199" s="8"/>
      <c r="K199" s="8"/>
      <c r="L199" s="85"/>
      <c r="M199" s="43"/>
      <c r="N199" s="1"/>
      <c r="O199" s="7"/>
      <c r="P199" s="8"/>
      <c r="Q199" s="8"/>
      <c r="R199" s="8"/>
      <c r="S199" s="85"/>
      <c r="T199" s="43"/>
      <c r="U199" s="1"/>
    </row>
    <row r="200" spans="1:21" x14ac:dyDescent="0.2">
      <c r="A200" s="7"/>
      <c r="B200" s="8"/>
      <c r="C200" s="8"/>
      <c r="D200" s="8"/>
      <c r="E200" s="85"/>
      <c r="F200" s="43"/>
      <c r="G200" s="1"/>
      <c r="H200" s="7"/>
      <c r="I200" s="8"/>
      <c r="J200" s="8"/>
      <c r="K200" s="8"/>
      <c r="L200" s="85"/>
      <c r="M200" s="43"/>
      <c r="N200" s="1"/>
      <c r="O200" s="7"/>
      <c r="P200" s="8"/>
      <c r="Q200" s="8"/>
      <c r="R200" s="8"/>
      <c r="S200" s="85"/>
      <c r="T200" s="43"/>
      <c r="U200" s="1"/>
    </row>
    <row r="201" spans="1:21" x14ac:dyDescent="0.2">
      <c r="A201" s="7"/>
      <c r="B201" s="8"/>
      <c r="C201" s="8"/>
      <c r="D201" s="8"/>
      <c r="E201" s="85"/>
      <c r="F201" s="43"/>
      <c r="G201" s="1"/>
      <c r="H201" s="7"/>
      <c r="I201" s="8"/>
      <c r="J201" s="8"/>
      <c r="K201" s="8"/>
      <c r="L201" s="85"/>
      <c r="M201" s="43"/>
      <c r="N201" s="1"/>
      <c r="O201" s="7"/>
      <c r="P201" s="8"/>
      <c r="Q201" s="8"/>
      <c r="R201" s="8"/>
      <c r="S201" s="85"/>
      <c r="T201" s="43"/>
      <c r="U201" s="1"/>
    </row>
    <row r="202" spans="1:21" x14ac:dyDescent="0.2">
      <c r="A202" s="7"/>
      <c r="B202" s="8"/>
      <c r="C202" s="8"/>
      <c r="D202" s="8"/>
      <c r="E202" s="85"/>
      <c r="F202" s="43"/>
      <c r="G202" s="1"/>
      <c r="H202" s="7"/>
      <c r="I202" s="8"/>
      <c r="J202" s="8"/>
      <c r="K202" s="8"/>
      <c r="L202" s="85"/>
      <c r="M202" s="43"/>
      <c r="N202" s="1"/>
      <c r="O202" s="7"/>
      <c r="P202" s="8"/>
      <c r="Q202" s="8"/>
      <c r="R202" s="8"/>
      <c r="S202" s="85"/>
      <c r="T202" s="43"/>
      <c r="U202" s="1"/>
    </row>
    <row r="203" spans="1:21" x14ac:dyDescent="0.2">
      <c r="A203" s="7"/>
      <c r="B203" s="8"/>
      <c r="C203" s="8"/>
      <c r="D203" s="8"/>
      <c r="E203" s="85"/>
      <c r="F203" s="43"/>
      <c r="G203" s="1"/>
      <c r="H203" s="7"/>
      <c r="I203" s="8"/>
      <c r="J203" s="8"/>
      <c r="K203" s="8"/>
      <c r="L203" s="85"/>
      <c r="M203" s="43"/>
      <c r="N203" s="1"/>
      <c r="O203" s="7"/>
      <c r="P203" s="8"/>
      <c r="Q203" s="8"/>
      <c r="R203" s="8"/>
      <c r="S203" s="85"/>
      <c r="T203" s="43"/>
      <c r="U203" s="1"/>
    </row>
    <row r="204" spans="1:21" x14ac:dyDescent="0.2">
      <c r="A204" s="7"/>
      <c r="B204" s="8"/>
      <c r="C204" s="8"/>
      <c r="D204" s="8"/>
      <c r="E204" s="85"/>
      <c r="F204" s="43"/>
      <c r="G204" s="1"/>
      <c r="H204" s="7"/>
      <c r="I204" s="8"/>
      <c r="J204" s="8"/>
      <c r="K204" s="8"/>
      <c r="L204" s="85"/>
      <c r="M204" s="43"/>
      <c r="N204" s="1"/>
      <c r="O204" s="7"/>
      <c r="P204" s="8"/>
      <c r="Q204" s="8"/>
      <c r="R204" s="8"/>
      <c r="S204" s="85"/>
      <c r="T204" s="43"/>
      <c r="U204" s="1"/>
    </row>
    <row r="205" spans="1:21" x14ac:dyDescent="0.2">
      <c r="A205" s="7"/>
      <c r="B205" s="8"/>
      <c r="C205" s="8"/>
      <c r="D205" s="8"/>
      <c r="E205" s="85"/>
      <c r="F205" s="43"/>
      <c r="G205" s="1"/>
      <c r="H205" s="7"/>
      <c r="I205" s="8"/>
      <c r="J205" s="8"/>
      <c r="K205" s="8"/>
      <c r="L205" s="85"/>
      <c r="M205" s="43"/>
      <c r="N205" s="1"/>
      <c r="O205" s="7"/>
      <c r="P205" s="8"/>
      <c r="Q205" s="8"/>
      <c r="R205" s="8"/>
      <c r="S205" s="85"/>
      <c r="T205" s="43"/>
      <c r="U205" s="1"/>
    </row>
    <row r="206" spans="1:21" x14ac:dyDescent="0.2">
      <c r="A206" s="7"/>
      <c r="B206" s="8"/>
      <c r="C206" s="8"/>
      <c r="D206" s="8"/>
      <c r="E206" s="85"/>
      <c r="F206" s="43"/>
      <c r="G206" s="1"/>
      <c r="H206" s="7"/>
      <c r="I206" s="8"/>
      <c r="J206" s="8"/>
      <c r="K206" s="8"/>
      <c r="L206" s="85"/>
      <c r="M206" s="43"/>
      <c r="N206" s="1"/>
      <c r="O206" s="7"/>
      <c r="P206" s="8"/>
      <c r="Q206" s="8"/>
      <c r="R206" s="8"/>
      <c r="S206" s="85"/>
      <c r="T206" s="43"/>
      <c r="U206" s="1"/>
    </row>
    <row r="207" spans="1:21" x14ac:dyDescent="0.2">
      <c r="A207" s="7"/>
      <c r="B207" s="8"/>
      <c r="C207" s="8"/>
      <c r="D207" s="8"/>
      <c r="E207" s="85"/>
      <c r="F207" s="43"/>
      <c r="G207" s="1"/>
      <c r="H207" s="7"/>
      <c r="I207" s="8"/>
      <c r="J207" s="8"/>
      <c r="K207" s="8"/>
      <c r="L207" s="85"/>
      <c r="M207" s="43"/>
      <c r="N207" s="1"/>
      <c r="O207" s="7"/>
      <c r="P207" s="8"/>
      <c r="Q207" s="8"/>
      <c r="R207" s="8"/>
      <c r="S207" s="85"/>
      <c r="T207" s="43"/>
      <c r="U207" s="1"/>
    </row>
    <row r="208" spans="1:21" x14ac:dyDescent="0.2">
      <c r="A208" s="7"/>
      <c r="B208" s="8"/>
      <c r="C208" s="8"/>
      <c r="D208" s="8"/>
      <c r="E208" s="85"/>
      <c r="F208" s="43"/>
      <c r="G208" s="1"/>
      <c r="H208" s="7"/>
      <c r="I208" s="8"/>
      <c r="J208" s="8"/>
      <c r="K208" s="8"/>
      <c r="L208" s="85"/>
      <c r="M208" s="43"/>
      <c r="N208" s="1"/>
      <c r="O208" s="7"/>
      <c r="P208" s="8"/>
      <c r="Q208" s="8"/>
      <c r="R208" s="8"/>
      <c r="S208" s="85"/>
      <c r="T208" s="43"/>
      <c r="U208" s="1"/>
    </row>
    <row r="209" spans="1:21" x14ac:dyDescent="0.2">
      <c r="A209" s="7"/>
      <c r="B209" s="8"/>
      <c r="C209" s="8"/>
      <c r="D209" s="8"/>
      <c r="E209" s="85"/>
      <c r="F209" s="43"/>
      <c r="G209" s="1"/>
      <c r="H209" s="7"/>
      <c r="I209" s="8"/>
      <c r="J209" s="8"/>
      <c r="K209" s="8"/>
      <c r="L209" s="85"/>
      <c r="M209" s="43"/>
      <c r="N209" s="1"/>
      <c r="O209" s="7"/>
      <c r="P209" s="8"/>
      <c r="Q209" s="8"/>
      <c r="R209" s="8"/>
      <c r="S209" s="85"/>
      <c r="T209" s="43"/>
      <c r="U209" s="1"/>
    </row>
    <row r="210" spans="1:21" x14ac:dyDescent="0.2">
      <c r="A210" s="7"/>
      <c r="B210" s="8"/>
      <c r="C210" s="8"/>
      <c r="D210" s="8"/>
      <c r="E210" s="85"/>
      <c r="F210" s="44"/>
      <c r="G210" s="29"/>
      <c r="H210" s="7"/>
      <c r="I210" s="8"/>
      <c r="J210" s="8"/>
      <c r="K210" s="8"/>
      <c r="L210" s="85"/>
      <c r="M210" s="44"/>
      <c r="N210" s="29"/>
      <c r="O210" s="7"/>
      <c r="P210" s="8"/>
      <c r="Q210" s="8"/>
      <c r="R210" s="8"/>
      <c r="S210" s="85"/>
      <c r="T210" s="44"/>
      <c r="U210" s="29"/>
    </row>
    <row r="211" spans="1:21" x14ac:dyDescent="0.2">
      <c r="A211" s="7"/>
      <c r="B211" s="8"/>
      <c r="C211" s="8"/>
      <c r="D211" s="8"/>
      <c r="E211" s="85"/>
      <c r="F211" s="43"/>
      <c r="G211" s="1"/>
      <c r="H211" s="7"/>
      <c r="I211" s="8"/>
      <c r="J211" s="8"/>
      <c r="K211" s="8"/>
      <c r="L211" s="85"/>
      <c r="M211" s="43"/>
      <c r="N211" s="1"/>
      <c r="O211" s="7"/>
      <c r="P211" s="8"/>
      <c r="Q211" s="8"/>
      <c r="R211" s="8"/>
      <c r="S211" s="85"/>
      <c r="T211" s="43"/>
      <c r="U211" s="1"/>
    </row>
    <row r="212" spans="1:21" x14ac:dyDescent="0.2">
      <c r="A212" s="7"/>
      <c r="B212" s="8"/>
      <c r="C212" s="8"/>
      <c r="D212" s="8"/>
      <c r="E212" s="85"/>
      <c r="F212" s="43"/>
      <c r="G212" s="1"/>
      <c r="H212" s="7"/>
      <c r="I212" s="8"/>
      <c r="J212" s="8"/>
      <c r="K212" s="8"/>
      <c r="L212" s="85"/>
      <c r="M212" s="43"/>
      <c r="N212" s="1"/>
      <c r="O212" s="7"/>
      <c r="P212" s="8"/>
      <c r="Q212" s="8"/>
      <c r="R212" s="8"/>
      <c r="S212" s="85"/>
      <c r="T212" s="43"/>
      <c r="U212" s="1"/>
    </row>
    <row r="213" spans="1:21" x14ac:dyDescent="0.2">
      <c r="A213" s="7"/>
      <c r="B213" s="8"/>
      <c r="C213" s="8"/>
      <c r="D213" s="8"/>
      <c r="E213" s="85"/>
      <c r="F213" s="43"/>
      <c r="G213" s="1"/>
      <c r="H213" s="7"/>
      <c r="I213" s="8"/>
      <c r="J213" s="8"/>
      <c r="K213" s="8"/>
      <c r="L213" s="85"/>
      <c r="M213" s="43"/>
      <c r="N213" s="1"/>
      <c r="O213" s="7"/>
      <c r="P213" s="8"/>
      <c r="Q213" s="8"/>
      <c r="R213" s="8"/>
      <c r="S213" s="85"/>
      <c r="T213" s="43"/>
      <c r="U213" s="1"/>
    </row>
    <row r="214" spans="1:21" x14ac:dyDescent="0.2">
      <c r="A214" s="7"/>
      <c r="B214" s="8"/>
      <c r="C214" s="8"/>
      <c r="D214" s="8"/>
      <c r="E214" s="85"/>
      <c r="F214" s="43"/>
      <c r="G214" s="1"/>
      <c r="H214" s="7"/>
      <c r="I214" s="8"/>
      <c r="J214" s="8"/>
      <c r="K214" s="8"/>
      <c r="L214" s="85"/>
      <c r="M214" s="43"/>
      <c r="N214" s="1"/>
      <c r="O214" s="7"/>
      <c r="P214" s="8"/>
      <c r="Q214" s="8"/>
      <c r="R214" s="8"/>
      <c r="S214" s="85"/>
      <c r="T214" s="43"/>
      <c r="U214" s="1"/>
    </row>
    <row r="215" spans="1:21" x14ac:dyDescent="0.2">
      <c r="A215" s="7"/>
      <c r="B215" s="8"/>
      <c r="C215" s="8"/>
      <c r="D215" s="8"/>
      <c r="E215" s="85"/>
      <c r="F215" s="43"/>
      <c r="G215" s="1"/>
      <c r="H215" s="7"/>
      <c r="I215" s="8"/>
      <c r="J215" s="8"/>
      <c r="K215" s="8"/>
      <c r="L215" s="85"/>
      <c r="M215" s="43"/>
      <c r="N215" s="1"/>
      <c r="O215" s="7"/>
      <c r="P215" s="8"/>
      <c r="Q215" s="8"/>
      <c r="R215" s="8"/>
      <c r="S215" s="85"/>
      <c r="T215" s="43"/>
      <c r="U215" s="1"/>
    </row>
    <row r="216" spans="1:21" x14ac:dyDescent="0.2">
      <c r="A216" s="7"/>
      <c r="B216" s="8"/>
      <c r="C216" s="8"/>
      <c r="D216" s="8"/>
      <c r="E216" s="85"/>
      <c r="F216" s="43"/>
      <c r="G216" s="1"/>
      <c r="H216" s="7"/>
      <c r="I216" s="8"/>
      <c r="J216" s="8"/>
      <c r="K216" s="8"/>
      <c r="L216" s="85"/>
      <c r="M216" s="43"/>
      <c r="N216" s="1"/>
      <c r="O216" s="7"/>
      <c r="P216" s="8"/>
      <c r="Q216" s="8"/>
      <c r="R216" s="8"/>
      <c r="S216" s="85"/>
      <c r="T216" s="43"/>
      <c r="U216" s="1"/>
    </row>
    <row r="217" spans="1:21" x14ac:dyDescent="0.2">
      <c r="A217" s="7"/>
      <c r="B217" s="8"/>
      <c r="C217" s="8"/>
      <c r="D217" s="8"/>
      <c r="E217" s="85"/>
      <c r="F217" s="43"/>
      <c r="G217" s="1"/>
      <c r="H217" s="7"/>
      <c r="I217" s="8"/>
      <c r="J217" s="8"/>
      <c r="K217" s="8"/>
      <c r="L217" s="85"/>
      <c r="M217" s="43"/>
      <c r="N217" s="1"/>
      <c r="O217" s="7"/>
      <c r="P217" s="8"/>
      <c r="Q217" s="8"/>
      <c r="R217" s="8"/>
      <c r="S217" s="85"/>
      <c r="T217" s="43"/>
      <c r="U217" s="1"/>
    </row>
  </sheetData>
  <hyperlinks>
    <hyperlink ref="D1" r:id="rId1" xr:uid="{00000000-0004-0000-0600-000000000000}"/>
  </hyperlinks>
  <pageMargins left="0.78740157499999996" right="0.78740157499999996" top="0.984251969" bottom="0.984251969" header="0.4921259845" footer="0.4921259845"/>
  <pageSetup paperSize="9" orientation="portrait" horizontalDpi="4294967293" verticalDpi="4294967293" r:id="rId2"/>
  <headerFooter alignWithMargins="0"/>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55C2C-D619-48C2-96D7-D0E4FDC4F9EB}">
  <dimension ref="A1:U216"/>
  <sheetViews>
    <sheetView topLeftCell="A163" workbookViewId="0">
      <selection activeCell="L9" sqref="L9"/>
    </sheetView>
  </sheetViews>
  <sheetFormatPr baseColWidth="10" defaultRowHeight="12.75" x14ac:dyDescent="0.2"/>
  <cols>
    <col min="1" max="1" width="17.7109375" customWidth="1"/>
    <col min="2" max="2" width="10" customWidth="1"/>
    <col min="3" max="3" width="6.5703125" customWidth="1"/>
    <col min="4" max="4" width="8.42578125" customWidth="1"/>
    <col min="5" max="5" width="9.140625" customWidth="1"/>
    <col min="6" max="6" width="11.28515625" customWidth="1"/>
    <col min="7" max="7" width="22.7109375" customWidth="1"/>
    <col min="8" max="8" width="17.7109375" customWidth="1"/>
    <col min="9" max="9" width="10" customWidth="1"/>
    <col min="10" max="10" width="6.5703125" customWidth="1"/>
    <col min="11" max="11" width="8.42578125" customWidth="1"/>
    <col min="12" max="12" width="9.140625" customWidth="1"/>
    <col min="13" max="13" width="11.28515625" customWidth="1"/>
    <col min="14" max="14" width="22.7109375" customWidth="1"/>
    <col min="15" max="15" width="17.7109375" customWidth="1"/>
    <col min="16" max="16" width="10" customWidth="1"/>
    <col min="17" max="17" width="6.5703125" customWidth="1"/>
    <col min="18" max="18" width="8.42578125" customWidth="1"/>
    <col min="19" max="19" width="9.140625" customWidth="1"/>
    <col min="20" max="20" width="11.28515625" customWidth="1"/>
    <col min="21" max="21" width="22.7109375" customWidth="1"/>
  </cols>
  <sheetData>
    <row r="1" spans="1:21" ht="13.5" thickBot="1" x14ac:dyDescent="0.25">
      <c r="A1" s="17" t="s">
        <v>46</v>
      </c>
      <c r="B1" s="15" t="s">
        <v>47</v>
      </c>
      <c r="C1" s="15"/>
      <c r="D1" s="41" t="s">
        <v>108</v>
      </c>
      <c r="E1" s="41"/>
      <c r="F1" s="53" t="s">
        <v>113</v>
      </c>
      <c r="G1" s="16" t="s">
        <v>70</v>
      </c>
      <c r="H1" s="17" t="s">
        <v>46</v>
      </c>
      <c r="I1" s="15" t="s">
        <v>47</v>
      </c>
      <c r="J1" s="15"/>
      <c r="K1" s="15"/>
      <c r="L1" s="15"/>
      <c r="M1" s="53" t="s">
        <v>117</v>
      </c>
      <c r="N1" s="16" t="s">
        <v>70</v>
      </c>
      <c r="O1" s="17" t="s">
        <v>46</v>
      </c>
      <c r="P1" s="15" t="s">
        <v>47</v>
      </c>
      <c r="Q1" s="15"/>
      <c r="R1" s="15"/>
      <c r="S1" s="15"/>
      <c r="T1" s="53" t="s">
        <v>121</v>
      </c>
      <c r="U1" s="16" t="s">
        <v>70</v>
      </c>
    </row>
    <row r="2" spans="1:21" x14ac:dyDescent="0.2">
      <c r="A2" s="3" t="s">
        <v>18</v>
      </c>
      <c r="B2" s="4" t="s">
        <v>19</v>
      </c>
      <c r="C2" s="4" t="s">
        <v>21</v>
      </c>
      <c r="D2" s="4" t="s">
        <v>20</v>
      </c>
      <c r="E2" s="5" t="s">
        <v>43</v>
      </c>
      <c r="F2" s="5" t="s">
        <v>22</v>
      </c>
      <c r="G2" s="6" t="s">
        <v>30</v>
      </c>
      <c r="H2" s="3" t="s">
        <v>18</v>
      </c>
      <c r="I2" s="4" t="s">
        <v>19</v>
      </c>
      <c r="J2" s="4" t="s">
        <v>21</v>
      </c>
      <c r="K2" s="4" t="s">
        <v>20</v>
      </c>
      <c r="L2" s="5" t="s">
        <v>43</v>
      </c>
      <c r="M2" s="5" t="s">
        <v>22</v>
      </c>
      <c r="N2" s="6" t="s">
        <v>30</v>
      </c>
      <c r="O2" s="3" t="s">
        <v>18</v>
      </c>
      <c r="P2" s="4" t="s">
        <v>19</v>
      </c>
      <c r="Q2" s="4" t="s">
        <v>21</v>
      </c>
      <c r="R2" s="4" t="s">
        <v>20</v>
      </c>
      <c r="S2" s="5" t="s">
        <v>43</v>
      </c>
      <c r="T2" s="5" t="s">
        <v>22</v>
      </c>
      <c r="U2" s="6" t="s">
        <v>30</v>
      </c>
    </row>
    <row r="3" spans="1:21" x14ac:dyDescent="0.2">
      <c r="A3" s="7">
        <v>41639</v>
      </c>
      <c r="B3" s="30" t="s">
        <v>34</v>
      </c>
      <c r="C3" s="30" t="s">
        <v>15</v>
      </c>
      <c r="D3" s="30" t="s">
        <v>1</v>
      </c>
      <c r="E3" s="116">
        <v>0.29166666666666669</v>
      </c>
      <c r="F3" s="14">
        <v>0</v>
      </c>
      <c r="G3" s="1"/>
      <c r="H3" s="7">
        <v>41759</v>
      </c>
      <c r="I3" s="75"/>
      <c r="J3" s="75"/>
      <c r="K3" s="75"/>
      <c r="L3" s="138">
        <v>0.29166666666666669</v>
      </c>
      <c r="M3" s="76"/>
      <c r="N3" s="202" t="s">
        <v>50</v>
      </c>
      <c r="O3" s="59">
        <v>41882</v>
      </c>
      <c r="P3" s="45"/>
      <c r="Q3" s="45"/>
      <c r="R3" s="45"/>
      <c r="S3" s="85"/>
      <c r="T3" s="18"/>
      <c r="U3" s="103"/>
    </row>
    <row r="4" spans="1:21" x14ac:dyDescent="0.2">
      <c r="A4" s="7">
        <v>41640</v>
      </c>
      <c r="B4" s="30" t="s">
        <v>34</v>
      </c>
      <c r="C4" s="30" t="s">
        <v>15</v>
      </c>
      <c r="D4" s="30" t="s">
        <v>1</v>
      </c>
      <c r="E4" s="116">
        <v>0.29166666666666669</v>
      </c>
      <c r="F4" s="14">
        <v>0</v>
      </c>
      <c r="G4" s="1"/>
      <c r="H4" s="7">
        <v>41760</v>
      </c>
      <c r="I4" s="30" t="s">
        <v>34</v>
      </c>
      <c r="J4" s="30" t="s">
        <v>15</v>
      </c>
      <c r="K4" s="30" t="s">
        <v>1</v>
      </c>
      <c r="L4" s="116">
        <v>0.29166666666666669</v>
      </c>
      <c r="M4" s="14">
        <v>0</v>
      </c>
      <c r="N4" s="1"/>
      <c r="O4" s="59">
        <v>41883</v>
      </c>
      <c r="P4" s="97"/>
      <c r="Q4" s="98"/>
      <c r="R4" s="98"/>
      <c r="S4" s="99"/>
      <c r="T4" s="100"/>
      <c r="U4" s="108"/>
    </row>
    <row r="5" spans="1:21" x14ac:dyDescent="0.2">
      <c r="A5" s="7">
        <v>41641</v>
      </c>
      <c r="B5" s="30" t="s">
        <v>34</v>
      </c>
      <c r="C5" s="30" t="s">
        <v>15</v>
      </c>
      <c r="D5" s="30" t="s">
        <v>1</v>
      </c>
      <c r="E5" s="116">
        <v>0.29166666666666669</v>
      </c>
      <c r="F5" s="14">
        <v>0</v>
      </c>
      <c r="G5" s="1"/>
      <c r="H5" s="7">
        <v>41761</v>
      </c>
      <c r="I5" s="30" t="s">
        <v>34</v>
      </c>
      <c r="J5" s="30" t="s">
        <v>15</v>
      </c>
      <c r="K5" s="30" t="s">
        <v>1</v>
      </c>
      <c r="L5" s="116">
        <v>0.29166666666666669</v>
      </c>
      <c r="M5" s="14">
        <v>0</v>
      </c>
      <c r="N5" s="1"/>
      <c r="O5" s="59">
        <v>41884</v>
      </c>
      <c r="P5" s="74"/>
      <c r="Q5" s="150"/>
      <c r="R5" s="150"/>
      <c r="S5" s="158">
        <v>0.29166666666666669</v>
      </c>
      <c r="T5" s="150"/>
      <c r="U5" s="64" t="s">
        <v>360</v>
      </c>
    </row>
    <row r="6" spans="1:21" x14ac:dyDescent="0.2">
      <c r="A6" s="7">
        <v>41642</v>
      </c>
      <c r="B6" s="30" t="s">
        <v>34</v>
      </c>
      <c r="C6" s="30" t="s">
        <v>15</v>
      </c>
      <c r="D6" s="30" t="s">
        <v>1</v>
      </c>
      <c r="E6" s="116">
        <v>0.29166666666666669</v>
      </c>
      <c r="F6" s="14">
        <v>0</v>
      </c>
      <c r="G6" s="1"/>
      <c r="H6" s="7">
        <v>41762</v>
      </c>
      <c r="I6" s="30" t="s">
        <v>34</v>
      </c>
      <c r="J6" s="30" t="s">
        <v>15</v>
      </c>
      <c r="K6" s="30" t="s">
        <v>1</v>
      </c>
      <c r="L6" s="116">
        <v>0.29166666666666669</v>
      </c>
      <c r="M6" s="14">
        <v>0</v>
      </c>
      <c r="N6" s="1"/>
      <c r="O6" s="59">
        <v>41885</v>
      </c>
      <c r="P6" s="74"/>
      <c r="Q6" s="150"/>
      <c r="R6" s="150"/>
      <c r="S6" s="158">
        <v>0.29166666666666669</v>
      </c>
      <c r="T6" s="150"/>
      <c r="U6" s="64" t="s">
        <v>360</v>
      </c>
    </row>
    <row r="7" spans="1:21" x14ac:dyDescent="0.2">
      <c r="A7" s="7">
        <v>41643</v>
      </c>
      <c r="B7" s="30" t="s">
        <v>34</v>
      </c>
      <c r="C7" s="30" t="s">
        <v>15</v>
      </c>
      <c r="D7" s="30" t="s">
        <v>1</v>
      </c>
      <c r="E7" s="116">
        <v>0.29166666666666669</v>
      </c>
      <c r="F7" s="14">
        <v>0</v>
      </c>
      <c r="G7" s="1"/>
      <c r="H7" s="7">
        <v>41763</v>
      </c>
      <c r="I7" s="45"/>
      <c r="J7" s="45"/>
      <c r="K7" s="45"/>
      <c r="L7" s="85"/>
      <c r="M7" s="18"/>
      <c r="N7" s="103"/>
      <c r="O7" s="59">
        <v>41886</v>
      </c>
      <c r="P7" s="74"/>
      <c r="Q7" s="150"/>
      <c r="R7" s="150"/>
      <c r="S7" s="158">
        <v>0.29166666666666669</v>
      </c>
      <c r="T7" s="150"/>
      <c r="U7" s="64" t="s">
        <v>360</v>
      </c>
    </row>
    <row r="8" spans="1:21" x14ac:dyDescent="0.2">
      <c r="A8" s="7">
        <v>41644</v>
      </c>
      <c r="B8" s="45"/>
      <c r="C8" s="45"/>
      <c r="D8" s="45"/>
      <c r="E8" s="85"/>
      <c r="F8" s="18"/>
      <c r="G8" s="103"/>
      <c r="H8" s="7">
        <v>41764</v>
      </c>
      <c r="I8" s="97"/>
      <c r="J8" s="98"/>
      <c r="K8" s="98"/>
      <c r="L8" s="99">
        <f>SUM(E194,L2:L7)</f>
        <v>1.4583333333333335</v>
      </c>
      <c r="M8" s="100"/>
      <c r="N8" s="108"/>
      <c r="O8" s="59">
        <v>41887</v>
      </c>
      <c r="P8" s="74"/>
      <c r="Q8" s="150"/>
      <c r="R8" s="150"/>
      <c r="S8" s="158">
        <v>0.29166666666666669</v>
      </c>
      <c r="T8" s="150"/>
      <c r="U8" s="64" t="s">
        <v>360</v>
      </c>
    </row>
    <row r="9" spans="1:21" x14ac:dyDescent="0.2">
      <c r="A9" s="7">
        <v>41645</v>
      </c>
      <c r="B9" s="97"/>
      <c r="C9" s="98"/>
      <c r="D9" s="98"/>
      <c r="E9" s="99">
        <f>SUM(E3:E8)</f>
        <v>1.4583333333333335</v>
      </c>
      <c r="F9" s="100"/>
      <c r="G9" s="108"/>
      <c r="H9" s="7">
        <v>41765</v>
      </c>
      <c r="I9" s="74"/>
      <c r="J9" s="150"/>
      <c r="K9" s="150"/>
      <c r="L9" s="158">
        <v>0.29166666666666669</v>
      </c>
      <c r="M9" s="150"/>
      <c r="N9" s="64" t="s">
        <v>360</v>
      </c>
      <c r="O9" s="59">
        <v>41888</v>
      </c>
      <c r="P9" s="74"/>
      <c r="Q9" s="150"/>
      <c r="R9" s="150"/>
      <c r="S9" s="158">
        <v>0.29166666666666669</v>
      </c>
      <c r="T9" s="150"/>
      <c r="U9" s="64" t="s">
        <v>360</v>
      </c>
    </row>
    <row r="10" spans="1:21" x14ac:dyDescent="0.2">
      <c r="A10" s="7">
        <v>41646</v>
      </c>
      <c r="B10" s="30" t="s">
        <v>34</v>
      </c>
      <c r="C10" s="30" t="s">
        <v>15</v>
      </c>
      <c r="D10" s="30" t="s">
        <v>1</v>
      </c>
      <c r="E10" s="116">
        <v>0.29166666666666669</v>
      </c>
      <c r="F10" s="14">
        <v>0</v>
      </c>
      <c r="G10" s="1"/>
      <c r="H10" s="7">
        <v>41766</v>
      </c>
      <c r="I10" s="75"/>
      <c r="J10" s="75"/>
      <c r="K10" s="75"/>
      <c r="L10" s="138">
        <v>0.29166666666666669</v>
      </c>
      <c r="M10" s="76"/>
      <c r="N10" s="202" t="s">
        <v>50</v>
      </c>
      <c r="O10" s="59">
        <v>41889</v>
      </c>
      <c r="P10" s="45"/>
      <c r="Q10" s="45"/>
      <c r="R10" s="45"/>
      <c r="S10" s="85"/>
      <c r="T10" s="18"/>
      <c r="U10" s="103"/>
    </row>
    <row r="11" spans="1:21" x14ac:dyDescent="0.2">
      <c r="A11" s="7">
        <v>41647</v>
      </c>
      <c r="B11" s="30" t="s">
        <v>34</v>
      </c>
      <c r="C11" s="30" t="s">
        <v>15</v>
      </c>
      <c r="D11" s="30" t="s">
        <v>1</v>
      </c>
      <c r="E11" s="116">
        <v>0.29166666666666669</v>
      </c>
      <c r="F11" s="14">
        <v>0</v>
      </c>
      <c r="G11" s="1"/>
      <c r="H11" s="7">
        <v>41767</v>
      </c>
      <c r="I11" s="74"/>
      <c r="J11" s="150"/>
      <c r="K11" s="150"/>
      <c r="L11" s="158">
        <v>0.29166666666666669</v>
      </c>
      <c r="M11" s="150"/>
      <c r="N11" s="64" t="s">
        <v>360</v>
      </c>
      <c r="O11" s="59">
        <v>41890</v>
      </c>
      <c r="P11" s="97"/>
      <c r="Q11" s="98"/>
      <c r="R11" s="98"/>
      <c r="S11" s="99">
        <f>SUM(S5:S10)</f>
        <v>1.4583333333333335</v>
      </c>
      <c r="T11" s="100"/>
      <c r="U11" s="108"/>
    </row>
    <row r="12" spans="1:21" x14ac:dyDescent="0.2">
      <c r="A12" s="7">
        <v>41648</v>
      </c>
      <c r="B12" s="30" t="s">
        <v>34</v>
      </c>
      <c r="C12" s="30" t="s">
        <v>15</v>
      </c>
      <c r="D12" s="30" t="s">
        <v>1</v>
      </c>
      <c r="E12" s="116">
        <v>0.29166666666666669</v>
      </c>
      <c r="F12" s="14">
        <v>0</v>
      </c>
      <c r="G12" s="1"/>
      <c r="H12" s="7">
        <v>41768</v>
      </c>
      <c r="I12" s="75"/>
      <c r="J12" s="75"/>
      <c r="K12" s="75"/>
      <c r="L12" s="138">
        <v>0.29166666666666669</v>
      </c>
      <c r="M12" s="76"/>
      <c r="N12" s="202" t="s">
        <v>50</v>
      </c>
      <c r="O12" s="7"/>
      <c r="P12" s="58"/>
      <c r="Q12" s="8"/>
      <c r="R12" s="8"/>
      <c r="S12" s="18"/>
      <c r="T12" s="43"/>
      <c r="U12" s="49"/>
    </row>
    <row r="13" spans="1:21" x14ac:dyDescent="0.2">
      <c r="A13" s="7">
        <v>41649</v>
      </c>
      <c r="B13" s="30" t="s">
        <v>34</v>
      </c>
      <c r="C13" s="30" t="s">
        <v>15</v>
      </c>
      <c r="D13" s="30" t="s">
        <v>1</v>
      </c>
      <c r="E13" s="116">
        <v>0.29166666666666669</v>
      </c>
      <c r="F13" s="14">
        <v>0</v>
      </c>
      <c r="G13" s="1"/>
      <c r="H13" s="7">
        <v>41769</v>
      </c>
      <c r="I13" s="74"/>
      <c r="J13" s="150"/>
      <c r="K13" s="150"/>
      <c r="L13" s="158">
        <v>0.29166666666666669</v>
      </c>
      <c r="M13" s="150"/>
      <c r="N13" s="64" t="s">
        <v>360</v>
      </c>
      <c r="O13" s="50"/>
      <c r="P13" s="8"/>
      <c r="Q13" s="8"/>
      <c r="R13" s="8"/>
      <c r="S13" s="18"/>
      <c r="T13" s="57"/>
      <c r="U13" s="1"/>
    </row>
    <row r="14" spans="1:21" x14ac:dyDescent="0.2">
      <c r="A14" s="7">
        <v>41650</v>
      </c>
      <c r="B14" s="30" t="s">
        <v>34</v>
      </c>
      <c r="C14" s="30" t="s">
        <v>15</v>
      </c>
      <c r="D14" s="30" t="s">
        <v>1</v>
      </c>
      <c r="E14" s="116">
        <v>0.29166666666666669</v>
      </c>
      <c r="F14" s="14">
        <v>0</v>
      </c>
      <c r="G14" s="1"/>
      <c r="H14" s="7">
        <v>41770</v>
      </c>
      <c r="I14" s="45"/>
      <c r="J14" s="45"/>
      <c r="K14" s="45"/>
      <c r="L14" s="85"/>
      <c r="M14" s="18"/>
      <c r="N14" s="153"/>
      <c r="O14" s="7"/>
      <c r="P14" s="8"/>
      <c r="Q14" s="8"/>
      <c r="R14" s="8"/>
      <c r="S14" s="48"/>
      <c r="T14" s="43"/>
      <c r="U14" s="1"/>
    </row>
    <row r="15" spans="1:21" x14ac:dyDescent="0.2">
      <c r="A15" s="7">
        <v>41651</v>
      </c>
      <c r="B15" s="45"/>
      <c r="C15" s="45"/>
      <c r="D15" s="45"/>
      <c r="E15" s="85"/>
      <c r="F15" s="18"/>
      <c r="G15" s="103"/>
      <c r="H15" s="7">
        <v>41771</v>
      </c>
      <c r="I15" s="97"/>
      <c r="J15" s="98"/>
      <c r="K15" s="98"/>
      <c r="L15" s="99">
        <f>SUM(L9:L14)</f>
        <v>1.4583333333333335</v>
      </c>
      <c r="M15" s="100"/>
      <c r="N15" s="108"/>
      <c r="O15" s="7"/>
      <c r="P15" s="8"/>
      <c r="Q15" s="8"/>
      <c r="R15" s="58"/>
      <c r="S15" s="18"/>
      <c r="T15" s="43"/>
      <c r="U15" s="1"/>
    </row>
    <row r="16" spans="1:21" x14ac:dyDescent="0.2">
      <c r="A16" s="59">
        <v>41652</v>
      </c>
      <c r="B16" s="97"/>
      <c r="C16" s="98"/>
      <c r="D16" s="98"/>
      <c r="E16" s="99">
        <f>SUM(E10:E15)</f>
        <v>1.4583333333333335</v>
      </c>
      <c r="F16" s="100"/>
      <c r="G16" s="108"/>
      <c r="H16" s="7">
        <v>41772</v>
      </c>
      <c r="I16" s="30" t="s">
        <v>34</v>
      </c>
      <c r="J16" s="30" t="s">
        <v>15</v>
      </c>
      <c r="K16" s="30" t="s">
        <v>1</v>
      </c>
      <c r="L16" s="116">
        <v>0.29166666666666669</v>
      </c>
      <c r="M16" s="14">
        <v>0</v>
      </c>
      <c r="N16" s="1"/>
      <c r="O16" s="7"/>
      <c r="P16" s="8"/>
      <c r="Q16" s="58"/>
      <c r="R16" s="8"/>
      <c r="S16" s="18"/>
      <c r="T16" s="43"/>
      <c r="U16" s="1"/>
    </row>
    <row r="17" spans="1:21" x14ac:dyDescent="0.2">
      <c r="A17" s="7">
        <v>41653</v>
      </c>
      <c r="B17" s="30" t="s">
        <v>34</v>
      </c>
      <c r="C17" s="30" t="s">
        <v>15</v>
      </c>
      <c r="D17" s="30" t="s">
        <v>1</v>
      </c>
      <c r="E17" s="116">
        <v>0.29166666666666669</v>
      </c>
      <c r="F17" s="14">
        <v>0</v>
      </c>
      <c r="G17" s="1"/>
      <c r="H17" s="7">
        <v>41773</v>
      </c>
      <c r="I17" s="30" t="s">
        <v>34</v>
      </c>
      <c r="J17" s="30" t="s">
        <v>15</v>
      </c>
      <c r="K17" s="30" t="s">
        <v>1</v>
      </c>
      <c r="L17" s="116">
        <v>0.29166666666666669</v>
      </c>
      <c r="M17" s="14">
        <v>0</v>
      </c>
      <c r="N17" s="1"/>
      <c r="O17" s="7"/>
      <c r="P17" s="58"/>
      <c r="Q17" s="8"/>
      <c r="R17" s="8"/>
      <c r="S17" s="18"/>
      <c r="T17" s="43"/>
      <c r="U17" s="49"/>
    </row>
    <row r="18" spans="1:21" x14ac:dyDescent="0.2">
      <c r="A18" s="7">
        <v>41654</v>
      </c>
      <c r="B18" s="74"/>
      <c r="C18" s="150"/>
      <c r="D18" s="150"/>
      <c r="E18" s="158">
        <v>0.29166666666666669</v>
      </c>
      <c r="F18" s="150"/>
      <c r="G18" s="64" t="s">
        <v>360</v>
      </c>
      <c r="H18" s="7">
        <v>41774</v>
      </c>
      <c r="I18" s="30" t="s">
        <v>34</v>
      </c>
      <c r="J18" s="30" t="s">
        <v>15</v>
      </c>
      <c r="K18" s="30" t="s">
        <v>1</v>
      </c>
      <c r="L18" s="116">
        <v>0.29166666666666669</v>
      </c>
      <c r="M18" s="14">
        <v>0</v>
      </c>
      <c r="N18" s="1"/>
      <c r="O18" s="50"/>
      <c r="P18" s="8"/>
      <c r="Q18" s="8"/>
      <c r="R18" s="8"/>
      <c r="S18" s="18"/>
      <c r="T18" s="57"/>
      <c r="U18" s="1"/>
    </row>
    <row r="19" spans="1:21" x14ac:dyDescent="0.2">
      <c r="A19" s="7">
        <v>41655</v>
      </c>
      <c r="B19" s="30" t="s">
        <v>34</v>
      </c>
      <c r="C19" s="30" t="s">
        <v>15</v>
      </c>
      <c r="D19" s="30" t="s">
        <v>1</v>
      </c>
      <c r="E19" s="116">
        <v>0.29166666666666669</v>
      </c>
      <c r="F19" s="14">
        <v>0</v>
      </c>
      <c r="G19" s="1"/>
      <c r="H19" s="7">
        <v>41775</v>
      </c>
      <c r="I19" s="30" t="s">
        <v>34</v>
      </c>
      <c r="J19" s="30" t="s">
        <v>15</v>
      </c>
      <c r="K19" s="30" t="s">
        <v>1</v>
      </c>
      <c r="L19" s="116">
        <v>0.29166666666666669</v>
      </c>
      <c r="M19" s="14">
        <v>0</v>
      </c>
      <c r="N19" s="1"/>
      <c r="O19" s="7"/>
      <c r="P19" s="8"/>
      <c r="Q19" s="8"/>
      <c r="R19" s="8"/>
      <c r="S19" s="48"/>
      <c r="T19" s="43"/>
      <c r="U19" s="1"/>
    </row>
    <row r="20" spans="1:21" x14ac:dyDescent="0.2">
      <c r="A20" s="7">
        <v>41656</v>
      </c>
      <c r="B20" s="30" t="s">
        <v>34</v>
      </c>
      <c r="C20" s="30" t="s">
        <v>15</v>
      </c>
      <c r="D20" s="30" t="s">
        <v>1</v>
      </c>
      <c r="E20" s="116">
        <v>0.29166666666666669</v>
      </c>
      <c r="F20" s="14">
        <v>0</v>
      </c>
      <c r="G20" s="1"/>
      <c r="H20" s="7">
        <v>41776</v>
      </c>
      <c r="I20" s="30" t="s">
        <v>34</v>
      </c>
      <c r="J20" s="30" t="s">
        <v>15</v>
      </c>
      <c r="K20" s="30" t="s">
        <v>1</v>
      </c>
      <c r="L20" s="116">
        <v>0.29166666666666669</v>
      </c>
      <c r="M20" s="14">
        <v>0</v>
      </c>
      <c r="N20" s="1"/>
      <c r="O20" s="7"/>
      <c r="P20" s="8"/>
      <c r="Q20" s="8"/>
      <c r="R20" s="58"/>
      <c r="S20" s="18"/>
      <c r="T20" s="43"/>
      <c r="U20" s="1"/>
    </row>
    <row r="21" spans="1:21" x14ac:dyDescent="0.2">
      <c r="A21" s="7">
        <v>41657</v>
      </c>
      <c r="B21" s="30" t="s">
        <v>34</v>
      </c>
      <c r="C21" s="30" t="s">
        <v>15</v>
      </c>
      <c r="D21" s="30" t="s">
        <v>1</v>
      </c>
      <c r="E21" s="116">
        <v>0.29166666666666669</v>
      </c>
      <c r="F21" s="14">
        <v>0</v>
      </c>
      <c r="G21" s="1"/>
      <c r="H21" s="7">
        <v>41777</v>
      </c>
      <c r="I21" s="45"/>
      <c r="J21" s="45"/>
      <c r="K21" s="45"/>
      <c r="L21" s="85"/>
      <c r="M21" s="18"/>
      <c r="N21" s="103"/>
      <c r="O21" s="7"/>
      <c r="P21" s="8"/>
      <c r="Q21" s="58"/>
      <c r="R21" s="8"/>
      <c r="S21" s="18"/>
      <c r="T21" s="43"/>
      <c r="U21" s="1"/>
    </row>
    <row r="22" spans="1:21" x14ac:dyDescent="0.2">
      <c r="A22" s="7">
        <v>41658</v>
      </c>
      <c r="B22" s="45"/>
      <c r="C22" s="45"/>
      <c r="D22" s="45"/>
      <c r="E22" s="85"/>
      <c r="F22" s="18"/>
      <c r="G22" s="103"/>
      <c r="H22" s="7">
        <v>41778</v>
      </c>
      <c r="I22" s="97"/>
      <c r="J22" s="98"/>
      <c r="K22" s="98"/>
      <c r="L22" s="99">
        <f>SUM(L16:L21)</f>
        <v>1.4583333333333335</v>
      </c>
      <c r="M22" s="100"/>
      <c r="N22" s="108"/>
      <c r="O22" s="7"/>
      <c r="P22" s="58"/>
      <c r="Q22" s="8"/>
      <c r="R22" s="8"/>
      <c r="S22" s="18"/>
      <c r="T22" s="43"/>
      <c r="U22" s="49"/>
    </row>
    <row r="23" spans="1:21" x14ac:dyDescent="0.2">
      <c r="A23" s="59">
        <v>41659</v>
      </c>
      <c r="B23" s="97"/>
      <c r="C23" s="98"/>
      <c r="D23" s="98"/>
      <c r="E23" s="99">
        <f>SUM(E17:E22)</f>
        <v>1.4583333333333335</v>
      </c>
      <c r="F23" s="100"/>
      <c r="G23" s="108"/>
      <c r="H23" s="7">
        <v>41779</v>
      </c>
      <c r="I23" s="75"/>
      <c r="J23" s="75"/>
      <c r="K23" s="75"/>
      <c r="L23" s="138">
        <v>0.29166666666666669</v>
      </c>
      <c r="M23" s="76"/>
      <c r="N23" s="202" t="s">
        <v>50</v>
      </c>
      <c r="O23" s="50"/>
      <c r="P23" s="8"/>
      <c r="Q23" s="8"/>
      <c r="R23" s="8"/>
      <c r="S23" s="18"/>
      <c r="T23" s="57"/>
      <c r="U23" s="1"/>
    </row>
    <row r="24" spans="1:21" x14ac:dyDescent="0.2">
      <c r="A24" s="7">
        <v>41660</v>
      </c>
      <c r="B24" s="30" t="s">
        <v>34</v>
      </c>
      <c r="C24" s="30" t="s">
        <v>15</v>
      </c>
      <c r="D24" s="30" t="s">
        <v>1</v>
      </c>
      <c r="E24" s="116">
        <v>0.29166666666666669</v>
      </c>
      <c r="F24" s="14">
        <v>0</v>
      </c>
      <c r="G24" s="1"/>
      <c r="H24" s="7">
        <v>41780</v>
      </c>
      <c r="I24" s="30" t="s">
        <v>34</v>
      </c>
      <c r="J24" s="30" t="s">
        <v>15</v>
      </c>
      <c r="K24" s="30" t="s">
        <v>1</v>
      </c>
      <c r="L24" s="116">
        <v>0.29166666666666669</v>
      </c>
      <c r="M24" s="14">
        <v>0</v>
      </c>
      <c r="N24" s="1"/>
      <c r="O24" s="7"/>
      <c r="P24" s="8"/>
      <c r="Q24" s="8"/>
      <c r="R24" s="8"/>
      <c r="S24" s="48"/>
      <c r="T24" s="43"/>
      <c r="U24" s="1"/>
    </row>
    <row r="25" spans="1:21" x14ac:dyDescent="0.2">
      <c r="A25" s="7">
        <v>41661</v>
      </c>
      <c r="B25" s="30" t="s">
        <v>34</v>
      </c>
      <c r="C25" s="30" t="s">
        <v>15</v>
      </c>
      <c r="D25" s="30" t="s">
        <v>1</v>
      </c>
      <c r="E25" s="116">
        <v>0.29166666666666669</v>
      </c>
      <c r="F25" s="14">
        <v>0</v>
      </c>
      <c r="G25" s="1"/>
      <c r="H25" s="7">
        <v>41781</v>
      </c>
      <c r="I25" s="30" t="s">
        <v>34</v>
      </c>
      <c r="J25" s="30" t="s">
        <v>15</v>
      </c>
      <c r="K25" s="30" t="s">
        <v>1</v>
      </c>
      <c r="L25" s="116">
        <v>0.29166666666666669</v>
      </c>
      <c r="M25" s="14">
        <v>0</v>
      </c>
      <c r="N25" s="1"/>
      <c r="O25" s="7"/>
      <c r="P25" s="8"/>
      <c r="Q25" s="8"/>
      <c r="R25" s="58"/>
      <c r="S25" s="18"/>
      <c r="T25" s="43"/>
      <c r="U25" s="1"/>
    </row>
    <row r="26" spans="1:21" x14ac:dyDescent="0.2">
      <c r="A26" s="7">
        <v>41662</v>
      </c>
      <c r="B26" s="30" t="s">
        <v>34</v>
      </c>
      <c r="C26" s="30" t="s">
        <v>15</v>
      </c>
      <c r="D26" s="30" t="s">
        <v>1</v>
      </c>
      <c r="E26" s="116">
        <v>0.29166666666666669</v>
      </c>
      <c r="F26" s="14">
        <v>0</v>
      </c>
      <c r="G26" s="1"/>
      <c r="H26" s="7">
        <v>41782</v>
      </c>
      <c r="I26" s="30" t="s">
        <v>34</v>
      </c>
      <c r="J26" s="30" t="s">
        <v>15</v>
      </c>
      <c r="K26" s="30" t="s">
        <v>1</v>
      </c>
      <c r="L26" s="116">
        <v>0.29166666666666669</v>
      </c>
      <c r="M26" s="14">
        <v>0</v>
      </c>
      <c r="N26" s="1"/>
      <c r="O26" s="7"/>
      <c r="P26" s="8"/>
      <c r="Q26" s="58"/>
      <c r="R26" s="8"/>
      <c r="S26" s="18"/>
      <c r="T26" s="43"/>
      <c r="U26" s="1"/>
    </row>
    <row r="27" spans="1:21" x14ac:dyDescent="0.2">
      <c r="A27" s="7">
        <v>41663</v>
      </c>
      <c r="B27" s="30" t="s">
        <v>34</v>
      </c>
      <c r="C27" s="30" t="s">
        <v>15</v>
      </c>
      <c r="D27" s="30" t="s">
        <v>1</v>
      </c>
      <c r="E27" s="116">
        <v>0.29166666666666669</v>
      </c>
      <c r="F27" s="14">
        <v>0</v>
      </c>
      <c r="G27" s="1"/>
      <c r="H27" s="7">
        <v>41783</v>
      </c>
      <c r="I27" s="30" t="s">
        <v>34</v>
      </c>
      <c r="J27" s="30" t="s">
        <v>15</v>
      </c>
      <c r="K27" s="30" t="s">
        <v>1</v>
      </c>
      <c r="L27" s="116">
        <v>0.29166666666666669</v>
      </c>
      <c r="M27" s="14">
        <v>0</v>
      </c>
      <c r="N27" s="1"/>
      <c r="O27" s="7"/>
      <c r="P27" s="58"/>
      <c r="Q27" s="8"/>
      <c r="R27" s="8"/>
      <c r="S27" s="18"/>
      <c r="T27" s="43"/>
      <c r="U27" s="49"/>
    </row>
    <row r="28" spans="1:21" x14ac:dyDescent="0.2">
      <c r="A28" s="7">
        <v>41664</v>
      </c>
      <c r="B28" s="30" t="s">
        <v>34</v>
      </c>
      <c r="C28" s="30" t="s">
        <v>15</v>
      </c>
      <c r="D28" s="30" t="s">
        <v>1</v>
      </c>
      <c r="E28" s="116">
        <v>0.29166666666666669</v>
      </c>
      <c r="F28" s="14">
        <v>0</v>
      </c>
      <c r="G28" s="1"/>
      <c r="H28" s="7">
        <v>41784</v>
      </c>
      <c r="I28" s="45"/>
      <c r="J28" s="45"/>
      <c r="K28" s="45"/>
      <c r="L28" s="85"/>
      <c r="M28" s="18"/>
      <c r="N28" s="103"/>
      <c r="O28" s="50"/>
      <c r="P28" s="8"/>
      <c r="Q28" s="8"/>
      <c r="R28" s="8"/>
      <c r="S28" s="18"/>
      <c r="T28" s="57"/>
      <c r="U28" s="1"/>
    </row>
    <row r="29" spans="1:21" x14ac:dyDescent="0.2">
      <c r="A29" s="7">
        <v>41665</v>
      </c>
      <c r="B29" s="45"/>
      <c r="C29" s="45"/>
      <c r="D29" s="45"/>
      <c r="E29" s="85"/>
      <c r="F29" s="18"/>
      <c r="G29" s="103"/>
      <c r="H29" s="7">
        <v>41785</v>
      </c>
      <c r="I29" s="97"/>
      <c r="J29" s="98"/>
      <c r="K29" s="98"/>
      <c r="L29" s="99">
        <f>SUM(L23:L28)</f>
        <v>1.4583333333333335</v>
      </c>
      <c r="M29" s="100"/>
      <c r="N29" s="108"/>
      <c r="O29" s="7"/>
      <c r="P29" s="8"/>
      <c r="Q29" s="8"/>
      <c r="R29" s="8"/>
      <c r="S29" s="48"/>
      <c r="T29" s="43"/>
      <c r="U29" s="1"/>
    </row>
    <row r="30" spans="1:21" x14ac:dyDescent="0.2">
      <c r="A30" s="59">
        <v>41666</v>
      </c>
      <c r="B30" s="97"/>
      <c r="C30" s="98"/>
      <c r="D30" s="98"/>
      <c r="E30" s="99">
        <f>SUM(E24:E29)</f>
        <v>1.4583333333333335</v>
      </c>
      <c r="F30" s="100"/>
      <c r="G30" s="108"/>
      <c r="H30" s="7">
        <v>41786</v>
      </c>
      <c r="I30" s="30" t="s">
        <v>34</v>
      </c>
      <c r="J30" s="30" t="s">
        <v>15</v>
      </c>
      <c r="K30" s="30" t="s">
        <v>1</v>
      </c>
      <c r="L30" s="116">
        <v>0.29166666666666669</v>
      </c>
      <c r="M30" s="14">
        <v>0</v>
      </c>
      <c r="N30" s="1"/>
      <c r="O30" s="7"/>
      <c r="P30" s="8"/>
      <c r="Q30" s="8"/>
      <c r="R30" s="58"/>
      <c r="S30" s="18"/>
      <c r="T30" s="43"/>
      <c r="U30" s="1"/>
    </row>
    <row r="31" spans="1:21" x14ac:dyDescent="0.2">
      <c r="A31" s="7">
        <v>41667</v>
      </c>
      <c r="B31" s="30" t="s">
        <v>34</v>
      </c>
      <c r="C31" s="30" t="s">
        <v>15</v>
      </c>
      <c r="D31" s="30" t="s">
        <v>1</v>
      </c>
      <c r="E31" s="116">
        <v>0.29166666666666669</v>
      </c>
      <c r="F31" s="14">
        <v>0</v>
      </c>
      <c r="G31" s="1"/>
      <c r="H31" s="7">
        <v>41787</v>
      </c>
      <c r="I31" s="30" t="s">
        <v>34</v>
      </c>
      <c r="J31" s="30" t="s">
        <v>15</v>
      </c>
      <c r="K31" s="30" t="s">
        <v>1</v>
      </c>
      <c r="L31" s="116">
        <v>0.29166666666666669</v>
      </c>
      <c r="M31" s="14">
        <v>0</v>
      </c>
      <c r="N31" s="1"/>
      <c r="O31" s="7"/>
      <c r="P31" s="8"/>
      <c r="Q31" s="58"/>
      <c r="R31" s="8"/>
      <c r="S31" s="18"/>
      <c r="T31" s="43"/>
      <c r="U31" s="1"/>
    </row>
    <row r="32" spans="1:21" x14ac:dyDescent="0.2">
      <c r="A32" s="7">
        <v>41668</v>
      </c>
      <c r="B32" s="30" t="s">
        <v>34</v>
      </c>
      <c r="C32" s="30" t="s">
        <v>15</v>
      </c>
      <c r="D32" s="30" t="s">
        <v>1</v>
      </c>
      <c r="E32" s="116">
        <v>0.29166666666666669</v>
      </c>
      <c r="F32" s="14">
        <v>0</v>
      </c>
      <c r="G32" s="1"/>
      <c r="H32" s="7">
        <v>41788</v>
      </c>
      <c r="I32" s="30" t="s">
        <v>34</v>
      </c>
      <c r="J32" s="30" t="s">
        <v>15</v>
      </c>
      <c r="K32" s="30" t="s">
        <v>1</v>
      </c>
      <c r="L32" s="116">
        <v>0.29166666666666669</v>
      </c>
      <c r="M32" s="14">
        <v>0</v>
      </c>
      <c r="N32" s="1"/>
      <c r="O32" s="7"/>
      <c r="P32" s="58"/>
      <c r="Q32" s="8"/>
      <c r="R32" s="8"/>
      <c r="S32" s="18"/>
      <c r="T32" s="43"/>
      <c r="U32" s="49"/>
    </row>
    <row r="33" spans="1:21" x14ac:dyDescent="0.2">
      <c r="A33" s="7">
        <v>41669</v>
      </c>
      <c r="B33" s="30" t="s">
        <v>34</v>
      </c>
      <c r="C33" s="30" t="s">
        <v>15</v>
      </c>
      <c r="D33" s="30" t="s">
        <v>1</v>
      </c>
      <c r="E33" s="116">
        <v>0.29166666666666669</v>
      </c>
      <c r="F33" s="14">
        <v>0</v>
      </c>
      <c r="G33" s="1"/>
      <c r="H33" s="7">
        <v>41789</v>
      </c>
      <c r="I33" s="30" t="s">
        <v>34</v>
      </c>
      <c r="J33" s="30" t="s">
        <v>15</v>
      </c>
      <c r="K33" s="30" t="s">
        <v>1</v>
      </c>
      <c r="L33" s="116">
        <v>0.29166666666666669</v>
      </c>
      <c r="M33" s="14">
        <v>0</v>
      </c>
      <c r="N33" s="1"/>
      <c r="O33" s="50"/>
      <c r="P33" s="8"/>
      <c r="Q33" s="8"/>
      <c r="R33" s="8"/>
      <c r="S33" s="18"/>
      <c r="T33" s="57"/>
      <c r="U33" s="1"/>
    </row>
    <row r="34" spans="1:21" x14ac:dyDescent="0.2">
      <c r="A34" s="7"/>
      <c r="B34" s="8"/>
      <c r="C34" s="8"/>
      <c r="D34" s="8"/>
      <c r="E34" s="85"/>
      <c r="F34" s="43"/>
      <c r="G34" s="1"/>
      <c r="H34" s="7"/>
      <c r="I34" s="8"/>
      <c r="J34" s="8"/>
      <c r="K34" s="8"/>
      <c r="L34" s="85"/>
      <c r="M34" s="43"/>
      <c r="N34" s="1"/>
      <c r="O34" s="7"/>
      <c r="P34" s="8"/>
      <c r="Q34" s="8"/>
      <c r="R34" s="8"/>
      <c r="S34" s="48"/>
      <c r="T34" s="43"/>
      <c r="U34" s="1"/>
    </row>
    <row r="35" spans="1:21" x14ac:dyDescent="0.2">
      <c r="A35" s="7"/>
      <c r="B35" s="8"/>
      <c r="C35" s="8"/>
      <c r="D35" s="8"/>
      <c r="E35" s="85"/>
      <c r="F35" s="43"/>
      <c r="G35" s="1"/>
      <c r="H35" s="7"/>
      <c r="I35" s="8"/>
      <c r="J35" s="8"/>
      <c r="K35" s="8"/>
      <c r="L35" s="85"/>
      <c r="M35" s="43"/>
      <c r="N35" s="1"/>
      <c r="O35" s="7"/>
      <c r="P35" s="8"/>
      <c r="Q35" s="8"/>
      <c r="R35" s="58"/>
      <c r="S35" s="18"/>
      <c r="T35" s="43"/>
      <c r="U35" s="1"/>
    </row>
    <row r="36" spans="1:21" x14ac:dyDescent="0.2">
      <c r="A36" s="7"/>
      <c r="B36" s="8"/>
      <c r="C36" s="8"/>
      <c r="D36" s="8"/>
      <c r="E36" s="85"/>
      <c r="F36" s="43"/>
      <c r="G36" s="1"/>
      <c r="H36" s="7"/>
      <c r="I36" s="8"/>
      <c r="J36" s="8"/>
      <c r="K36" s="8"/>
      <c r="L36" s="85"/>
      <c r="M36" s="43"/>
      <c r="N36" s="1"/>
      <c r="O36" s="7"/>
      <c r="P36" s="8"/>
      <c r="Q36" s="8"/>
      <c r="R36" s="8"/>
      <c r="S36" s="85"/>
      <c r="T36" s="43"/>
      <c r="U36" s="1"/>
    </row>
    <row r="37" spans="1:21" x14ac:dyDescent="0.2">
      <c r="A37" s="7"/>
      <c r="B37" s="8"/>
      <c r="C37" s="8"/>
      <c r="D37" s="8"/>
      <c r="E37" s="85"/>
      <c r="F37" s="43"/>
      <c r="G37" s="1"/>
      <c r="H37" s="7"/>
      <c r="I37" s="8"/>
      <c r="J37" s="8"/>
      <c r="K37" s="8"/>
      <c r="L37" s="85"/>
      <c r="M37" s="43"/>
      <c r="N37" s="1"/>
      <c r="O37" s="7"/>
      <c r="P37" s="8"/>
      <c r="Q37" s="8"/>
      <c r="R37" s="8"/>
      <c r="S37" s="85"/>
      <c r="T37" s="43"/>
      <c r="U37" s="1"/>
    </row>
    <row r="38" spans="1:21" x14ac:dyDescent="0.2">
      <c r="A38" s="7"/>
      <c r="B38" s="8"/>
      <c r="C38" s="8"/>
      <c r="D38" s="8"/>
      <c r="E38" s="85"/>
      <c r="F38" s="43"/>
      <c r="G38" s="1"/>
      <c r="H38" s="7"/>
      <c r="I38" s="8"/>
      <c r="J38" s="8"/>
      <c r="K38" s="8"/>
      <c r="L38" s="85"/>
      <c r="M38" s="43"/>
      <c r="N38" s="1"/>
      <c r="O38" s="7"/>
      <c r="P38" s="8"/>
      <c r="Q38" s="8"/>
      <c r="R38" s="8"/>
      <c r="S38" s="85"/>
      <c r="T38" s="43"/>
      <c r="U38" s="1"/>
    </row>
    <row r="39" spans="1:21" x14ac:dyDescent="0.2">
      <c r="A39" s="7"/>
      <c r="B39" s="8"/>
      <c r="C39" s="8"/>
      <c r="D39" s="8"/>
      <c r="E39" s="85"/>
      <c r="F39" s="43"/>
      <c r="G39" s="1"/>
      <c r="H39" s="7"/>
      <c r="I39" s="8"/>
      <c r="J39" s="8"/>
      <c r="K39" s="8"/>
      <c r="L39" s="85"/>
      <c r="M39" s="43"/>
      <c r="N39" s="1"/>
      <c r="O39" s="7"/>
      <c r="P39" s="8"/>
      <c r="Q39" s="8"/>
      <c r="R39" s="8"/>
      <c r="S39" s="85"/>
      <c r="T39" s="43"/>
      <c r="U39" s="1"/>
    </row>
    <row r="40" spans="1:21" x14ac:dyDescent="0.2">
      <c r="A40" s="7"/>
      <c r="B40" s="8"/>
      <c r="C40" s="8"/>
      <c r="D40" s="8"/>
      <c r="E40" s="85"/>
      <c r="F40" s="43"/>
      <c r="G40" s="1"/>
      <c r="H40" s="7"/>
      <c r="I40" s="8"/>
      <c r="J40" s="8"/>
      <c r="K40" s="8"/>
      <c r="L40" s="85"/>
      <c r="M40" s="43"/>
      <c r="N40" s="1"/>
      <c r="O40" s="7"/>
      <c r="P40" s="8"/>
      <c r="Q40" s="8"/>
      <c r="R40" s="8"/>
      <c r="S40" s="85"/>
      <c r="T40" s="43"/>
      <c r="U40" s="1"/>
    </row>
    <row r="41" spans="1:21" x14ac:dyDescent="0.2">
      <c r="A41" s="7"/>
      <c r="B41" s="8"/>
      <c r="C41" s="8"/>
      <c r="D41" s="8"/>
      <c r="E41" s="85"/>
      <c r="F41" s="43"/>
      <c r="G41" s="1"/>
      <c r="H41" s="7"/>
      <c r="I41" s="8"/>
      <c r="J41" s="8"/>
      <c r="K41" s="8"/>
      <c r="L41" s="85"/>
      <c r="M41" s="43"/>
      <c r="N41" s="1"/>
      <c r="O41" s="7"/>
      <c r="P41" s="8"/>
      <c r="Q41" s="8"/>
      <c r="R41" s="8"/>
      <c r="S41" s="85"/>
      <c r="T41" s="43"/>
      <c r="U41" s="1"/>
    </row>
    <row r="42" spans="1:21" x14ac:dyDescent="0.2">
      <c r="A42" s="7"/>
      <c r="B42" s="8"/>
      <c r="C42" s="8"/>
      <c r="D42" s="8"/>
      <c r="E42" s="85"/>
      <c r="F42" s="43"/>
      <c r="G42" s="1"/>
      <c r="H42" s="7"/>
      <c r="I42" s="8"/>
      <c r="J42" s="8"/>
      <c r="K42" s="8"/>
      <c r="L42" s="85"/>
      <c r="M42" s="43"/>
      <c r="N42" s="1"/>
      <c r="O42" s="7"/>
      <c r="P42" s="8"/>
      <c r="Q42" s="8"/>
      <c r="R42" s="8"/>
      <c r="S42" s="85"/>
      <c r="T42" s="43"/>
      <c r="U42" s="1"/>
    </row>
    <row r="43" spans="1:21" x14ac:dyDescent="0.2">
      <c r="A43" s="7"/>
      <c r="B43" s="8"/>
      <c r="C43" s="8"/>
      <c r="D43" s="8"/>
      <c r="E43" s="85"/>
      <c r="F43" s="43"/>
      <c r="G43" s="1"/>
      <c r="H43" s="7"/>
      <c r="I43" s="8"/>
      <c r="J43" s="8"/>
      <c r="K43" s="8"/>
      <c r="L43" s="85"/>
      <c r="M43" s="43"/>
      <c r="N43" s="1"/>
      <c r="O43" s="7"/>
      <c r="P43" s="8"/>
      <c r="Q43" s="8"/>
      <c r="R43" s="8"/>
      <c r="S43" s="85"/>
      <c r="T43" s="43"/>
      <c r="U43" s="1"/>
    </row>
    <row r="44" spans="1:21" x14ac:dyDescent="0.2">
      <c r="A44" s="7"/>
      <c r="B44" s="8"/>
      <c r="C44" s="8"/>
      <c r="D44" s="8"/>
      <c r="E44" s="85"/>
      <c r="F44" s="43"/>
      <c r="G44" s="1"/>
      <c r="H44" s="7"/>
      <c r="I44" s="8"/>
      <c r="J44" s="8"/>
      <c r="K44" s="8"/>
      <c r="L44" s="85"/>
      <c r="M44" s="43"/>
      <c r="N44" s="1"/>
      <c r="O44" s="7"/>
      <c r="P44" s="8"/>
      <c r="Q44" s="8"/>
      <c r="R44" s="8"/>
      <c r="S44" s="85"/>
      <c r="T44" s="43"/>
      <c r="U44" s="1"/>
    </row>
    <row r="45" spans="1:21" x14ac:dyDescent="0.2">
      <c r="A45" s="7"/>
      <c r="B45" s="8"/>
      <c r="C45" s="8"/>
      <c r="D45" s="8"/>
      <c r="E45" s="85"/>
      <c r="F45" s="43"/>
      <c r="G45" s="1"/>
      <c r="H45" s="7"/>
      <c r="I45" s="8"/>
      <c r="J45" s="8"/>
      <c r="K45" s="8"/>
      <c r="L45" s="85"/>
      <c r="M45" s="43"/>
      <c r="N45" s="1"/>
      <c r="O45" s="7"/>
      <c r="P45" s="8"/>
      <c r="Q45" s="8"/>
      <c r="R45" s="8"/>
      <c r="S45" s="85"/>
      <c r="T45" s="43"/>
      <c r="U45" s="1"/>
    </row>
    <row r="46" spans="1:21" x14ac:dyDescent="0.2">
      <c r="A46" s="7"/>
      <c r="B46" s="8"/>
      <c r="C46" s="8"/>
      <c r="D46" s="8"/>
      <c r="E46" s="85"/>
      <c r="F46" s="43"/>
      <c r="G46" s="1"/>
      <c r="H46" s="7"/>
      <c r="I46" s="8"/>
      <c r="J46" s="8"/>
      <c r="K46" s="8"/>
      <c r="L46" s="85"/>
      <c r="M46" s="43"/>
      <c r="N46" s="1"/>
      <c r="O46" s="7"/>
      <c r="P46" s="8"/>
      <c r="Q46" s="8"/>
      <c r="R46" s="8"/>
      <c r="S46" s="85"/>
      <c r="T46" s="43"/>
      <c r="U46" s="1"/>
    </row>
    <row r="47" spans="1:21" x14ac:dyDescent="0.2">
      <c r="A47" s="7"/>
      <c r="B47" s="8"/>
      <c r="C47" s="8"/>
      <c r="D47" s="8"/>
      <c r="E47" s="85"/>
      <c r="F47" s="44"/>
      <c r="G47" s="29"/>
      <c r="H47" s="7"/>
      <c r="I47" s="8"/>
      <c r="J47" s="8"/>
      <c r="K47" s="8"/>
      <c r="L47" s="85"/>
      <c r="M47" s="44"/>
      <c r="N47" s="29"/>
      <c r="O47" s="7"/>
      <c r="P47" s="8"/>
      <c r="Q47" s="8"/>
      <c r="R47" s="8"/>
      <c r="S47" s="85"/>
      <c r="T47" s="44"/>
      <c r="U47" s="29"/>
    </row>
    <row r="48" spans="1:21" x14ac:dyDescent="0.2">
      <c r="A48" s="7"/>
      <c r="B48" s="8"/>
      <c r="C48" s="8"/>
      <c r="D48" s="8"/>
      <c r="E48" s="85"/>
      <c r="F48" s="43"/>
      <c r="G48" s="1"/>
      <c r="H48" s="7"/>
      <c r="I48" s="8"/>
      <c r="J48" s="8"/>
      <c r="K48" s="8"/>
      <c r="L48" s="85"/>
      <c r="M48" s="43"/>
      <c r="N48" s="1"/>
      <c r="O48" s="7"/>
      <c r="P48" s="8"/>
      <c r="Q48" s="8"/>
      <c r="R48" s="8"/>
      <c r="S48" s="85"/>
      <c r="T48" s="43"/>
      <c r="U48" s="1"/>
    </row>
    <row r="49" spans="1:21" x14ac:dyDescent="0.2">
      <c r="A49" s="7"/>
      <c r="B49" s="8"/>
      <c r="C49" s="8"/>
      <c r="D49" s="8"/>
      <c r="E49" s="85"/>
      <c r="F49" s="43"/>
      <c r="G49" s="1"/>
      <c r="H49" s="7"/>
      <c r="I49" s="8"/>
      <c r="J49" s="8"/>
      <c r="K49" s="8"/>
      <c r="L49" s="85"/>
      <c r="M49" s="43"/>
      <c r="N49" s="1"/>
      <c r="O49" s="7"/>
      <c r="P49" s="8"/>
      <c r="Q49" s="8"/>
      <c r="R49" s="8"/>
      <c r="S49" s="85"/>
      <c r="T49" s="43"/>
      <c r="U49" s="1"/>
    </row>
    <row r="50" spans="1:21" x14ac:dyDescent="0.2">
      <c r="A50" s="7"/>
      <c r="B50" s="8"/>
      <c r="C50" s="8"/>
      <c r="D50" s="8"/>
      <c r="E50" s="85"/>
      <c r="F50" s="43"/>
      <c r="G50" s="1"/>
      <c r="H50" s="7"/>
      <c r="I50" s="8"/>
      <c r="J50" s="8"/>
      <c r="K50" s="8"/>
      <c r="L50" s="85"/>
      <c r="M50" s="43"/>
      <c r="N50" s="1"/>
      <c r="O50" s="7"/>
      <c r="P50" s="8"/>
      <c r="Q50" s="8"/>
      <c r="R50" s="8"/>
      <c r="S50" s="85"/>
      <c r="T50" s="43"/>
      <c r="U50" s="1"/>
    </row>
    <row r="51" spans="1:21" x14ac:dyDescent="0.2">
      <c r="A51" s="7"/>
      <c r="B51" s="8"/>
      <c r="C51" s="8"/>
      <c r="D51" s="8"/>
      <c r="E51" s="85"/>
      <c r="F51" s="43"/>
      <c r="G51" s="1"/>
      <c r="H51" s="7"/>
      <c r="I51" s="8"/>
      <c r="J51" s="8"/>
      <c r="K51" s="8"/>
      <c r="L51" s="85"/>
      <c r="M51" s="43"/>
      <c r="N51" s="1"/>
      <c r="O51" s="7"/>
      <c r="P51" s="8"/>
      <c r="Q51" s="8"/>
      <c r="R51" s="8"/>
      <c r="S51" s="85"/>
      <c r="T51" s="43"/>
      <c r="U51" s="1"/>
    </row>
    <row r="52" spans="1:21" x14ac:dyDescent="0.2">
      <c r="A52" s="7"/>
      <c r="B52" s="8"/>
      <c r="C52" s="8"/>
      <c r="D52" s="8"/>
      <c r="E52" s="85"/>
      <c r="F52" s="43"/>
      <c r="G52" s="1"/>
      <c r="H52" s="7"/>
      <c r="I52" s="8"/>
      <c r="J52" s="8"/>
      <c r="K52" s="8"/>
      <c r="L52" s="85"/>
      <c r="M52" s="43"/>
      <c r="N52" s="1"/>
      <c r="O52" s="7"/>
      <c r="P52" s="8"/>
      <c r="Q52" s="8"/>
      <c r="R52" s="8"/>
      <c r="S52" s="85"/>
      <c r="T52" s="43"/>
      <c r="U52" s="1"/>
    </row>
    <row r="53" spans="1:21" x14ac:dyDescent="0.2">
      <c r="A53" s="7"/>
      <c r="B53" s="8"/>
      <c r="C53" s="8"/>
      <c r="D53" s="8"/>
      <c r="E53" s="85"/>
      <c r="F53" s="43"/>
      <c r="G53" s="1"/>
      <c r="H53" s="7"/>
      <c r="I53" s="8"/>
      <c r="J53" s="8"/>
      <c r="K53" s="8"/>
      <c r="L53" s="85"/>
      <c r="M53" s="43"/>
      <c r="N53" s="1"/>
      <c r="O53" s="7"/>
      <c r="P53" s="8"/>
      <c r="Q53" s="8"/>
      <c r="R53" s="8"/>
      <c r="S53" s="85"/>
      <c r="T53" s="43"/>
      <c r="U53" s="1"/>
    </row>
    <row r="54" spans="1:21" ht="13.5" thickBot="1" x14ac:dyDescent="0.25">
      <c r="A54" s="7"/>
      <c r="B54" s="8"/>
      <c r="C54" s="8"/>
      <c r="D54" s="8"/>
      <c r="E54" s="85"/>
      <c r="F54" s="43"/>
      <c r="G54" s="1"/>
      <c r="H54" s="7"/>
      <c r="I54" s="8"/>
      <c r="J54" s="8"/>
      <c r="K54" s="8"/>
      <c r="L54" s="85"/>
      <c r="M54" s="43"/>
      <c r="N54" s="1"/>
      <c r="O54" s="7"/>
      <c r="P54" s="8"/>
      <c r="Q54" s="8"/>
      <c r="R54" s="8"/>
      <c r="S54" s="85"/>
      <c r="T54" s="43"/>
      <c r="U54" s="1"/>
    </row>
    <row r="55" spans="1:21" ht="13.5" thickBot="1" x14ac:dyDescent="0.25">
      <c r="A55" s="17" t="s">
        <v>46</v>
      </c>
      <c r="B55" s="15" t="s">
        <v>47</v>
      </c>
      <c r="C55" s="15"/>
      <c r="D55" s="15"/>
      <c r="E55" s="15"/>
      <c r="F55" s="53" t="s">
        <v>114</v>
      </c>
      <c r="G55" s="16" t="s">
        <v>70</v>
      </c>
      <c r="H55" s="17" t="s">
        <v>46</v>
      </c>
      <c r="I55" s="15" t="s">
        <v>47</v>
      </c>
      <c r="J55" s="15"/>
      <c r="K55" s="15"/>
      <c r="L55" s="15"/>
      <c r="M55" s="53" t="s">
        <v>118</v>
      </c>
      <c r="N55" s="16" t="s">
        <v>70</v>
      </c>
      <c r="O55" s="17" t="s">
        <v>46</v>
      </c>
      <c r="P55" s="15" t="s">
        <v>47</v>
      </c>
      <c r="Q55" s="15"/>
      <c r="R55" s="15"/>
      <c r="S55" s="15"/>
      <c r="T55" s="53" t="s">
        <v>122</v>
      </c>
      <c r="U55" s="16" t="s">
        <v>70</v>
      </c>
    </row>
    <row r="56" spans="1:21" x14ac:dyDescent="0.2">
      <c r="A56" s="3" t="s">
        <v>18</v>
      </c>
      <c r="B56" s="4" t="s">
        <v>19</v>
      </c>
      <c r="C56" s="4" t="s">
        <v>21</v>
      </c>
      <c r="D56" s="4" t="s">
        <v>20</v>
      </c>
      <c r="E56" s="5" t="s">
        <v>43</v>
      </c>
      <c r="F56" s="5" t="s">
        <v>22</v>
      </c>
      <c r="G56" s="6" t="s">
        <v>30</v>
      </c>
      <c r="H56" s="3" t="s">
        <v>18</v>
      </c>
      <c r="I56" s="4" t="s">
        <v>19</v>
      </c>
      <c r="J56" s="4" t="s">
        <v>21</v>
      </c>
      <c r="K56" s="4" t="s">
        <v>20</v>
      </c>
      <c r="L56" s="5" t="s">
        <v>43</v>
      </c>
      <c r="M56" s="5" t="s">
        <v>22</v>
      </c>
      <c r="N56" s="6" t="s">
        <v>30</v>
      </c>
      <c r="O56" s="3" t="s">
        <v>18</v>
      </c>
      <c r="P56" s="4" t="s">
        <v>19</v>
      </c>
      <c r="Q56" s="4" t="s">
        <v>21</v>
      </c>
      <c r="R56" s="4" t="s">
        <v>20</v>
      </c>
      <c r="S56" s="5" t="s">
        <v>43</v>
      </c>
      <c r="T56" s="5" t="s">
        <v>22</v>
      </c>
      <c r="U56" s="6" t="s">
        <v>30</v>
      </c>
    </row>
    <row r="57" spans="1:21" x14ac:dyDescent="0.2">
      <c r="A57" s="7">
        <v>41670</v>
      </c>
      <c r="B57" s="30" t="s">
        <v>34</v>
      </c>
      <c r="C57" s="30" t="s">
        <v>15</v>
      </c>
      <c r="D57" s="30" t="s">
        <v>1</v>
      </c>
      <c r="E57" s="116">
        <v>0.29166666666666669</v>
      </c>
      <c r="F57" s="14">
        <v>0</v>
      </c>
      <c r="G57" s="1"/>
      <c r="H57" s="7">
        <v>41790</v>
      </c>
      <c r="I57" s="30" t="s">
        <v>34</v>
      </c>
      <c r="J57" s="30" t="s">
        <v>15</v>
      </c>
      <c r="K57" s="30" t="s">
        <v>1</v>
      </c>
      <c r="L57" s="116">
        <v>0.29166666666666669</v>
      </c>
      <c r="M57" s="14">
        <v>0</v>
      </c>
      <c r="N57" s="1"/>
      <c r="O57" s="7"/>
      <c r="P57" s="58"/>
      <c r="Q57" s="8"/>
      <c r="R57" s="8"/>
      <c r="S57" s="18"/>
      <c r="T57" s="43"/>
      <c r="U57" s="49"/>
    </row>
    <row r="58" spans="1:21" x14ac:dyDescent="0.2">
      <c r="A58" s="7">
        <v>41671</v>
      </c>
      <c r="B58" s="30" t="s">
        <v>34</v>
      </c>
      <c r="C58" s="30" t="s">
        <v>15</v>
      </c>
      <c r="D58" s="30" t="s">
        <v>1</v>
      </c>
      <c r="E58" s="116">
        <v>0.29166666666666669</v>
      </c>
      <c r="F58" s="14">
        <v>0</v>
      </c>
      <c r="G58" s="1"/>
      <c r="H58" s="7">
        <v>41791</v>
      </c>
      <c r="I58" s="45"/>
      <c r="J58" s="45"/>
      <c r="K58" s="45"/>
      <c r="L58" s="85"/>
      <c r="M58" s="18"/>
      <c r="N58" s="103"/>
      <c r="O58" s="50"/>
      <c r="P58" s="8"/>
      <c r="Q58" s="8"/>
      <c r="R58" s="8"/>
      <c r="S58" s="18"/>
      <c r="T58" s="57"/>
      <c r="U58" s="1"/>
    </row>
    <row r="59" spans="1:21" x14ac:dyDescent="0.2">
      <c r="A59" s="7">
        <v>41672</v>
      </c>
      <c r="B59" s="45"/>
      <c r="C59" s="45"/>
      <c r="D59" s="45"/>
      <c r="E59" s="85"/>
      <c r="F59" s="18"/>
      <c r="G59" s="103"/>
      <c r="H59" s="7">
        <v>41792</v>
      </c>
      <c r="I59" s="97"/>
      <c r="J59" s="98"/>
      <c r="K59" s="98"/>
      <c r="L59" s="99">
        <f>SUM(L30:L58)</f>
        <v>1.4583333333333335</v>
      </c>
      <c r="M59" s="100"/>
      <c r="N59" s="108"/>
      <c r="O59" s="7"/>
      <c r="P59" s="8"/>
      <c r="Q59" s="8"/>
      <c r="R59" s="8"/>
      <c r="S59" s="48"/>
      <c r="T59" s="43"/>
      <c r="U59" s="1"/>
    </row>
    <row r="60" spans="1:21" x14ac:dyDescent="0.2">
      <c r="A60" s="7">
        <v>41673</v>
      </c>
      <c r="B60" s="97"/>
      <c r="C60" s="98"/>
      <c r="D60" s="98"/>
      <c r="E60" s="99">
        <f>SUM(E31:E59)</f>
        <v>1.4583333333333335</v>
      </c>
      <c r="F60" s="100"/>
      <c r="G60" s="108"/>
      <c r="H60" s="7">
        <v>41793</v>
      </c>
      <c r="I60" s="30" t="s">
        <v>34</v>
      </c>
      <c r="J60" s="30" t="s">
        <v>15</v>
      </c>
      <c r="K60" s="30" t="s">
        <v>1</v>
      </c>
      <c r="L60" s="116">
        <v>0.29166666666666669</v>
      </c>
      <c r="M60" s="14">
        <v>0</v>
      </c>
      <c r="N60" s="1"/>
      <c r="O60" s="7"/>
      <c r="P60" s="8"/>
      <c r="Q60" s="8"/>
      <c r="R60" s="58"/>
      <c r="S60" s="18"/>
      <c r="T60" s="43"/>
      <c r="U60" s="1"/>
    </row>
    <row r="61" spans="1:21" x14ac:dyDescent="0.2">
      <c r="A61" s="7">
        <v>41674</v>
      </c>
      <c r="B61" s="30" t="s">
        <v>34</v>
      </c>
      <c r="C61" s="30" t="s">
        <v>15</v>
      </c>
      <c r="D61" s="30" t="s">
        <v>1</v>
      </c>
      <c r="E61" s="116">
        <v>0.29166666666666669</v>
      </c>
      <c r="F61" s="14">
        <v>0</v>
      </c>
      <c r="G61" s="1"/>
      <c r="H61" s="7">
        <v>41794</v>
      </c>
      <c r="I61" s="30" t="s">
        <v>34</v>
      </c>
      <c r="J61" s="30" t="s">
        <v>15</v>
      </c>
      <c r="K61" s="30" t="s">
        <v>1</v>
      </c>
      <c r="L61" s="116">
        <v>0.29166666666666669</v>
      </c>
      <c r="M61" s="14">
        <v>0</v>
      </c>
      <c r="N61" s="1"/>
      <c r="O61" s="7"/>
      <c r="P61" s="8"/>
      <c r="Q61" s="58"/>
      <c r="R61" s="8"/>
      <c r="S61" s="18"/>
      <c r="T61" s="43"/>
      <c r="U61" s="1"/>
    </row>
    <row r="62" spans="1:21" x14ac:dyDescent="0.2">
      <c r="A62" s="7">
        <v>41675</v>
      </c>
      <c r="B62" s="30" t="s">
        <v>34</v>
      </c>
      <c r="C62" s="30" t="s">
        <v>15</v>
      </c>
      <c r="D62" s="30" t="s">
        <v>1</v>
      </c>
      <c r="E62" s="116">
        <v>0.29166666666666669</v>
      </c>
      <c r="F62" s="14">
        <v>0</v>
      </c>
      <c r="G62" s="1"/>
      <c r="H62" s="7">
        <v>41795</v>
      </c>
      <c r="I62" s="30" t="s">
        <v>34</v>
      </c>
      <c r="J62" s="30" t="s">
        <v>15</v>
      </c>
      <c r="K62" s="30" t="s">
        <v>1</v>
      </c>
      <c r="L62" s="116">
        <v>0.29166666666666669</v>
      </c>
      <c r="M62" s="14">
        <v>0</v>
      </c>
      <c r="N62" s="1"/>
      <c r="O62" s="7"/>
      <c r="P62" s="58"/>
      <c r="Q62" s="8"/>
      <c r="R62" s="8"/>
      <c r="S62" s="18"/>
      <c r="T62" s="43"/>
      <c r="U62" s="49"/>
    </row>
    <row r="63" spans="1:21" x14ac:dyDescent="0.2">
      <c r="A63" s="7">
        <v>41676</v>
      </c>
      <c r="B63" s="30" t="s">
        <v>34</v>
      </c>
      <c r="C63" s="30" t="s">
        <v>15</v>
      </c>
      <c r="D63" s="30" t="s">
        <v>1</v>
      </c>
      <c r="E63" s="116">
        <v>0.29166666666666669</v>
      </c>
      <c r="F63" s="14">
        <v>0</v>
      </c>
      <c r="G63" s="1"/>
      <c r="H63" s="7">
        <v>41796</v>
      </c>
      <c r="I63" s="30" t="s">
        <v>34</v>
      </c>
      <c r="J63" s="30" t="s">
        <v>15</v>
      </c>
      <c r="K63" s="30" t="s">
        <v>1</v>
      </c>
      <c r="L63" s="116">
        <v>0.29166666666666669</v>
      </c>
      <c r="M63" s="14">
        <v>0</v>
      </c>
      <c r="N63" s="1"/>
      <c r="O63" s="50"/>
      <c r="P63" s="8"/>
      <c r="Q63" s="8"/>
      <c r="R63" s="8"/>
      <c r="S63" s="18"/>
      <c r="T63" s="57"/>
      <c r="U63" s="1"/>
    </row>
    <row r="64" spans="1:21" x14ac:dyDescent="0.2">
      <c r="A64" s="7">
        <v>41677</v>
      </c>
      <c r="B64" s="30" t="s">
        <v>34</v>
      </c>
      <c r="C64" s="30" t="s">
        <v>15</v>
      </c>
      <c r="D64" s="30" t="s">
        <v>1</v>
      </c>
      <c r="E64" s="116">
        <v>0.29166666666666669</v>
      </c>
      <c r="F64" s="14">
        <v>0</v>
      </c>
      <c r="G64" s="65" t="s">
        <v>326</v>
      </c>
      <c r="H64" s="7">
        <v>41797</v>
      </c>
      <c r="I64" s="30" t="s">
        <v>34</v>
      </c>
      <c r="J64" s="30" t="s">
        <v>15</v>
      </c>
      <c r="K64" s="30" t="s">
        <v>1</v>
      </c>
      <c r="L64" s="116">
        <v>0.29166666666666669</v>
      </c>
      <c r="M64" s="14">
        <v>0</v>
      </c>
      <c r="N64" s="1"/>
      <c r="O64" s="7"/>
      <c r="P64" s="8"/>
      <c r="Q64" s="8"/>
      <c r="R64" s="8"/>
      <c r="S64" s="48"/>
      <c r="T64" s="43"/>
      <c r="U64" s="1"/>
    </row>
    <row r="65" spans="1:21" x14ac:dyDescent="0.2">
      <c r="A65" s="7">
        <v>41678</v>
      </c>
      <c r="B65" s="30" t="s">
        <v>34</v>
      </c>
      <c r="C65" s="30" t="s">
        <v>15</v>
      </c>
      <c r="D65" s="30" t="s">
        <v>1</v>
      </c>
      <c r="E65" s="116">
        <v>0.29166666666666669</v>
      </c>
      <c r="F65" s="14">
        <v>0</v>
      </c>
      <c r="G65" s="1"/>
      <c r="H65" s="7">
        <v>41798</v>
      </c>
      <c r="I65" s="45"/>
      <c r="J65" s="45"/>
      <c r="K65" s="45"/>
      <c r="L65" s="85"/>
      <c r="M65" s="18"/>
      <c r="N65" s="103"/>
      <c r="O65" s="7"/>
      <c r="P65" s="8"/>
      <c r="Q65" s="8"/>
      <c r="R65" s="58"/>
      <c r="S65" s="18"/>
      <c r="T65" s="43"/>
      <c r="U65" s="1"/>
    </row>
    <row r="66" spans="1:21" x14ac:dyDescent="0.2">
      <c r="A66" s="7">
        <v>41679</v>
      </c>
      <c r="B66" s="45"/>
      <c r="C66" s="45"/>
      <c r="D66" s="45"/>
      <c r="E66" s="85"/>
      <c r="F66" s="18"/>
      <c r="G66" s="103"/>
      <c r="H66" s="7">
        <v>41799</v>
      </c>
      <c r="I66" s="97"/>
      <c r="J66" s="98"/>
      <c r="K66" s="98"/>
      <c r="L66" s="99">
        <f>SUM(L60:L65)</f>
        <v>1.4583333333333335</v>
      </c>
      <c r="M66" s="100"/>
      <c r="N66" s="108"/>
      <c r="O66" s="7"/>
      <c r="P66" s="8"/>
      <c r="Q66" s="58"/>
      <c r="R66" s="8"/>
      <c r="S66" s="18"/>
      <c r="T66" s="43"/>
      <c r="U66" s="1"/>
    </row>
    <row r="67" spans="1:21" x14ac:dyDescent="0.2">
      <c r="A67" s="59">
        <v>41680</v>
      </c>
      <c r="B67" s="97"/>
      <c r="C67" s="98"/>
      <c r="D67" s="98"/>
      <c r="E67" s="99">
        <f>SUM(E61:E66)</f>
        <v>1.4583333333333335</v>
      </c>
      <c r="F67" s="100"/>
      <c r="G67" s="108"/>
      <c r="H67" s="7">
        <v>41800</v>
      </c>
      <c r="I67" s="30" t="s">
        <v>34</v>
      </c>
      <c r="J67" s="30" t="s">
        <v>15</v>
      </c>
      <c r="K67" s="30" t="s">
        <v>1</v>
      </c>
      <c r="L67" s="116">
        <v>0.29166666666666669</v>
      </c>
      <c r="M67" s="14">
        <v>0</v>
      </c>
      <c r="N67" s="1"/>
      <c r="O67" s="7"/>
      <c r="P67" s="58"/>
      <c r="Q67" s="8"/>
      <c r="R67" s="8"/>
      <c r="S67" s="18"/>
      <c r="T67" s="43"/>
      <c r="U67" s="49"/>
    </row>
    <row r="68" spans="1:21" x14ac:dyDescent="0.2">
      <c r="A68" s="7">
        <v>41681</v>
      </c>
      <c r="B68" s="30" t="s">
        <v>34</v>
      </c>
      <c r="C68" s="30" t="s">
        <v>15</v>
      </c>
      <c r="D68" s="30" t="s">
        <v>1</v>
      </c>
      <c r="E68" s="116">
        <v>0.29166666666666669</v>
      </c>
      <c r="F68" s="14">
        <v>0</v>
      </c>
      <c r="G68" s="1" t="s">
        <v>622</v>
      </c>
      <c r="H68" s="7">
        <v>41801</v>
      </c>
      <c r="I68" s="30" t="s">
        <v>34</v>
      </c>
      <c r="J68" s="30" t="s">
        <v>15</v>
      </c>
      <c r="K68" s="30" t="s">
        <v>1</v>
      </c>
      <c r="L68" s="116">
        <v>0.29166666666666669</v>
      </c>
      <c r="M68" s="14">
        <v>0</v>
      </c>
      <c r="N68" s="1"/>
      <c r="O68" s="50"/>
      <c r="P68" s="8"/>
      <c r="Q68" s="8"/>
      <c r="R68" s="8"/>
      <c r="S68" s="18"/>
      <c r="T68" s="57"/>
      <c r="U68" s="1"/>
    </row>
    <row r="69" spans="1:21" x14ac:dyDescent="0.2">
      <c r="A69" s="7">
        <v>41682</v>
      </c>
      <c r="B69" s="30" t="s">
        <v>34</v>
      </c>
      <c r="C69" s="30" t="s">
        <v>15</v>
      </c>
      <c r="D69" s="30" t="s">
        <v>1</v>
      </c>
      <c r="E69" s="116">
        <v>0.29166666666666669</v>
      </c>
      <c r="F69" s="14">
        <v>0</v>
      </c>
      <c r="G69" s="1" t="s">
        <v>622</v>
      </c>
      <c r="H69" s="7">
        <v>41802</v>
      </c>
      <c r="I69" s="30" t="s">
        <v>34</v>
      </c>
      <c r="J69" s="30" t="s">
        <v>15</v>
      </c>
      <c r="K69" s="30" t="s">
        <v>1</v>
      </c>
      <c r="L69" s="116">
        <v>0.29166666666666669</v>
      </c>
      <c r="M69" s="14">
        <v>0</v>
      </c>
      <c r="N69" s="1"/>
      <c r="O69" s="7"/>
      <c r="P69" s="8"/>
      <c r="Q69" s="8"/>
      <c r="R69" s="8"/>
      <c r="S69" s="48"/>
      <c r="T69" s="43"/>
      <c r="U69" s="1"/>
    </row>
    <row r="70" spans="1:21" x14ac:dyDescent="0.2">
      <c r="A70" s="7">
        <v>41683</v>
      </c>
      <c r="B70" s="30" t="s">
        <v>34</v>
      </c>
      <c r="C70" s="30" t="s">
        <v>15</v>
      </c>
      <c r="D70" s="30" t="s">
        <v>1</v>
      </c>
      <c r="E70" s="116">
        <v>0.29166666666666669</v>
      </c>
      <c r="F70" s="14">
        <v>0</v>
      </c>
      <c r="G70" s="1" t="s">
        <v>622</v>
      </c>
      <c r="H70" s="7">
        <v>41803</v>
      </c>
      <c r="I70" s="30" t="s">
        <v>34</v>
      </c>
      <c r="J70" s="30" t="s">
        <v>15</v>
      </c>
      <c r="K70" s="30" t="s">
        <v>1</v>
      </c>
      <c r="L70" s="116">
        <v>0.29166666666666669</v>
      </c>
      <c r="M70" s="14">
        <v>0</v>
      </c>
      <c r="N70" s="1"/>
      <c r="O70" s="7"/>
      <c r="P70" s="8"/>
      <c r="Q70" s="8"/>
      <c r="R70" s="58"/>
      <c r="S70" s="18"/>
      <c r="T70" s="43"/>
      <c r="U70" s="1"/>
    </row>
    <row r="71" spans="1:21" x14ac:dyDescent="0.2">
      <c r="A71" s="7">
        <v>41684</v>
      </c>
      <c r="B71" s="30" t="s">
        <v>34</v>
      </c>
      <c r="C71" s="30" t="s">
        <v>15</v>
      </c>
      <c r="D71" s="30" t="s">
        <v>1</v>
      </c>
      <c r="E71" s="116">
        <v>0.29166666666666669</v>
      </c>
      <c r="F71" s="14">
        <v>0</v>
      </c>
      <c r="G71" s="1" t="s">
        <v>622</v>
      </c>
      <c r="H71" s="7">
        <v>41804</v>
      </c>
      <c r="I71" s="30" t="s">
        <v>34</v>
      </c>
      <c r="J71" s="30" t="s">
        <v>15</v>
      </c>
      <c r="K71" s="30" t="s">
        <v>1</v>
      </c>
      <c r="L71" s="116">
        <v>0.29166666666666669</v>
      </c>
      <c r="M71" s="14">
        <v>0</v>
      </c>
      <c r="N71" s="1"/>
      <c r="O71" s="7"/>
      <c r="P71" s="8"/>
      <c r="Q71" s="58"/>
      <c r="R71" s="8"/>
      <c r="S71" s="18"/>
      <c r="T71" s="43"/>
      <c r="U71" s="1"/>
    </row>
    <row r="72" spans="1:21" x14ac:dyDescent="0.2">
      <c r="A72" s="7">
        <v>41685</v>
      </c>
      <c r="B72" s="30" t="s">
        <v>34</v>
      </c>
      <c r="C72" s="30" t="s">
        <v>15</v>
      </c>
      <c r="D72" s="30" t="s">
        <v>1</v>
      </c>
      <c r="E72" s="116">
        <v>0.29166666666666669</v>
      </c>
      <c r="F72" s="14">
        <v>0</v>
      </c>
      <c r="G72" s="1" t="s">
        <v>622</v>
      </c>
      <c r="H72" s="7">
        <v>41805</v>
      </c>
      <c r="I72" s="45"/>
      <c r="J72" s="45"/>
      <c r="K72" s="45"/>
      <c r="L72" s="85"/>
      <c r="M72" s="18"/>
      <c r="N72" s="103"/>
      <c r="O72" s="7"/>
      <c r="P72" s="58"/>
      <c r="Q72" s="8"/>
      <c r="R72" s="8"/>
      <c r="S72" s="18"/>
      <c r="T72" s="43"/>
      <c r="U72" s="49"/>
    </row>
    <row r="73" spans="1:21" x14ac:dyDescent="0.2">
      <c r="A73" s="7">
        <v>41686</v>
      </c>
      <c r="B73" s="45"/>
      <c r="C73" s="45"/>
      <c r="D73" s="45"/>
      <c r="E73" s="85"/>
      <c r="F73" s="18"/>
      <c r="G73" s="103"/>
      <c r="H73" s="7">
        <v>41806</v>
      </c>
      <c r="I73" s="97"/>
      <c r="J73" s="98"/>
      <c r="K73" s="98"/>
      <c r="L73" s="99">
        <f>SUM(L67:L72)</f>
        <v>1.4583333333333335</v>
      </c>
      <c r="M73" s="100"/>
      <c r="N73" s="108"/>
      <c r="O73" s="50"/>
      <c r="P73" s="8"/>
      <c r="Q73" s="8"/>
      <c r="R73" s="8"/>
      <c r="S73" s="18"/>
      <c r="T73" s="57"/>
      <c r="U73" s="1"/>
    </row>
    <row r="74" spans="1:21" x14ac:dyDescent="0.2">
      <c r="A74" s="59">
        <v>41687</v>
      </c>
      <c r="B74" s="97"/>
      <c r="C74" s="98"/>
      <c r="D74" s="98"/>
      <c r="E74" s="99">
        <f>SUM(E68:E73)</f>
        <v>1.4583333333333335</v>
      </c>
      <c r="F74" s="100"/>
      <c r="G74" s="108"/>
      <c r="H74" s="7">
        <v>41807</v>
      </c>
      <c r="I74" s="30" t="s">
        <v>34</v>
      </c>
      <c r="J74" s="30" t="s">
        <v>15</v>
      </c>
      <c r="K74" s="30" t="s">
        <v>1</v>
      </c>
      <c r="L74" s="116">
        <v>0.29166666666666669</v>
      </c>
      <c r="M74" s="14">
        <v>0</v>
      </c>
      <c r="N74" s="1"/>
      <c r="O74" s="7"/>
      <c r="P74" s="8"/>
      <c r="Q74" s="8"/>
      <c r="R74" s="8"/>
      <c r="S74" s="48"/>
      <c r="T74" s="43"/>
      <c r="U74" s="1"/>
    </row>
    <row r="75" spans="1:21" x14ac:dyDescent="0.2">
      <c r="A75" s="7">
        <v>41688</v>
      </c>
      <c r="B75" s="30" t="s">
        <v>34</v>
      </c>
      <c r="C75" s="30" t="s">
        <v>15</v>
      </c>
      <c r="D75" s="30" t="s">
        <v>1</v>
      </c>
      <c r="E75" s="116">
        <v>0.29166666666666669</v>
      </c>
      <c r="F75" s="14">
        <v>0</v>
      </c>
      <c r="G75" s="1" t="s">
        <v>622</v>
      </c>
      <c r="H75" s="7">
        <v>41808</v>
      </c>
      <c r="I75" s="30" t="s">
        <v>34</v>
      </c>
      <c r="J75" s="30" t="s">
        <v>15</v>
      </c>
      <c r="K75" s="30" t="s">
        <v>1</v>
      </c>
      <c r="L75" s="116">
        <v>0.29166666666666669</v>
      </c>
      <c r="M75" s="14">
        <v>0</v>
      </c>
      <c r="N75" s="1"/>
      <c r="O75" s="7"/>
      <c r="P75" s="8"/>
      <c r="Q75" s="8"/>
      <c r="R75" s="58"/>
      <c r="S75" s="18"/>
      <c r="T75" s="43"/>
      <c r="U75" s="1"/>
    </row>
    <row r="76" spans="1:21" x14ac:dyDescent="0.2">
      <c r="A76" s="7">
        <v>41689</v>
      </c>
      <c r="B76" s="30" t="s">
        <v>34</v>
      </c>
      <c r="C76" s="30" t="s">
        <v>15</v>
      </c>
      <c r="D76" s="30" t="s">
        <v>1</v>
      </c>
      <c r="E76" s="116">
        <v>0.29166666666666669</v>
      </c>
      <c r="F76" s="14">
        <v>0</v>
      </c>
      <c r="G76" s="1" t="s">
        <v>622</v>
      </c>
      <c r="H76" s="7">
        <v>41809</v>
      </c>
      <c r="I76" s="30" t="s">
        <v>34</v>
      </c>
      <c r="J76" s="30" t="s">
        <v>15</v>
      </c>
      <c r="K76" s="30" t="s">
        <v>1</v>
      </c>
      <c r="L76" s="116">
        <v>0.29166666666666669</v>
      </c>
      <c r="M76" s="14">
        <v>0</v>
      </c>
      <c r="N76" s="1"/>
      <c r="O76" s="7"/>
      <c r="P76" s="8"/>
      <c r="Q76" s="58"/>
      <c r="R76" s="8"/>
      <c r="S76" s="18"/>
      <c r="T76" s="43"/>
      <c r="U76" s="1"/>
    </row>
    <row r="77" spans="1:21" x14ac:dyDescent="0.2">
      <c r="A77" s="7">
        <v>41690</v>
      </c>
      <c r="B77" s="30" t="s">
        <v>34</v>
      </c>
      <c r="C77" s="30" t="s">
        <v>15</v>
      </c>
      <c r="D77" s="30" t="s">
        <v>1</v>
      </c>
      <c r="E77" s="116">
        <v>0.29166666666666669</v>
      </c>
      <c r="F77" s="14">
        <v>0</v>
      </c>
      <c r="G77" s="1" t="s">
        <v>622</v>
      </c>
      <c r="H77" s="7">
        <v>41810</v>
      </c>
      <c r="I77" s="30" t="s">
        <v>34</v>
      </c>
      <c r="J77" s="30" t="s">
        <v>15</v>
      </c>
      <c r="K77" s="30" t="s">
        <v>1</v>
      </c>
      <c r="L77" s="116">
        <v>0.29166666666666669</v>
      </c>
      <c r="M77" s="14">
        <v>0</v>
      </c>
      <c r="N77" s="1"/>
      <c r="O77" s="7"/>
      <c r="P77" s="58"/>
      <c r="Q77" s="8"/>
      <c r="R77" s="8"/>
      <c r="S77" s="18"/>
      <c r="T77" s="43"/>
      <c r="U77" s="49"/>
    </row>
    <row r="78" spans="1:21" x14ac:dyDescent="0.2">
      <c r="A78" s="7">
        <v>41691</v>
      </c>
      <c r="B78" s="30" t="s">
        <v>34</v>
      </c>
      <c r="C78" s="30" t="s">
        <v>15</v>
      </c>
      <c r="D78" s="30" t="s">
        <v>1</v>
      </c>
      <c r="E78" s="116">
        <v>0.29166666666666669</v>
      </c>
      <c r="F78" s="14">
        <v>0</v>
      </c>
      <c r="G78" s="1" t="s">
        <v>622</v>
      </c>
      <c r="H78" s="7">
        <v>41811</v>
      </c>
      <c r="I78" s="30" t="s">
        <v>34</v>
      </c>
      <c r="J78" s="30" t="s">
        <v>15</v>
      </c>
      <c r="K78" s="30" t="s">
        <v>1</v>
      </c>
      <c r="L78" s="116">
        <v>0.29166666666666669</v>
      </c>
      <c r="M78" s="14">
        <v>0</v>
      </c>
      <c r="N78" s="1"/>
      <c r="O78" s="50"/>
      <c r="P78" s="8"/>
      <c r="Q78" s="8"/>
      <c r="R78" s="8"/>
      <c r="S78" s="18"/>
      <c r="T78" s="57"/>
      <c r="U78" s="1"/>
    </row>
    <row r="79" spans="1:21" x14ac:dyDescent="0.2">
      <c r="A79" s="7">
        <v>41692</v>
      </c>
      <c r="B79" s="30" t="s">
        <v>34</v>
      </c>
      <c r="C79" s="30" t="s">
        <v>15</v>
      </c>
      <c r="D79" s="30" t="s">
        <v>1</v>
      </c>
      <c r="E79" s="116">
        <v>0.29166666666666669</v>
      </c>
      <c r="F79" s="14">
        <v>0</v>
      </c>
      <c r="G79" s="1" t="s">
        <v>622</v>
      </c>
      <c r="H79" s="7">
        <v>41812</v>
      </c>
      <c r="I79" s="45"/>
      <c r="J79" s="45"/>
      <c r="K79" s="45"/>
      <c r="L79" s="85"/>
      <c r="M79" s="18"/>
      <c r="N79" s="103"/>
      <c r="O79" s="7"/>
      <c r="P79" s="8"/>
      <c r="Q79" s="8"/>
      <c r="R79" s="8"/>
      <c r="S79" s="48"/>
      <c r="T79" s="43"/>
      <c r="U79" s="1"/>
    </row>
    <row r="80" spans="1:21" x14ac:dyDescent="0.2">
      <c r="A80" s="7">
        <v>41693</v>
      </c>
      <c r="B80" s="45"/>
      <c r="C80" s="45"/>
      <c r="D80" s="45"/>
      <c r="E80" s="85"/>
      <c r="F80" s="18"/>
      <c r="G80" s="103"/>
      <c r="H80" s="7">
        <v>41813</v>
      </c>
      <c r="I80" s="97"/>
      <c r="J80" s="98"/>
      <c r="K80" s="98"/>
      <c r="L80" s="99">
        <f>SUM(L74:L79)</f>
        <v>1.4583333333333335</v>
      </c>
      <c r="M80" s="100"/>
      <c r="N80" s="108"/>
      <c r="O80" s="7"/>
      <c r="P80" s="8"/>
      <c r="Q80" s="8"/>
      <c r="R80" s="58"/>
      <c r="S80" s="18"/>
      <c r="T80" s="43"/>
      <c r="U80" s="1"/>
    </row>
    <row r="81" spans="1:21" x14ac:dyDescent="0.2">
      <c r="A81" s="59">
        <v>41694</v>
      </c>
      <c r="B81" s="97"/>
      <c r="C81" s="98"/>
      <c r="D81" s="98"/>
      <c r="E81" s="99">
        <f>SUM(E75:E80)</f>
        <v>1.4583333333333335</v>
      </c>
      <c r="F81" s="100"/>
      <c r="G81" s="108"/>
      <c r="H81" s="7">
        <v>41814</v>
      </c>
      <c r="I81" s="30" t="s">
        <v>34</v>
      </c>
      <c r="J81" s="30" t="s">
        <v>15</v>
      </c>
      <c r="K81" s="30" t="s">
        <v>1</v>
      </c>
      <c r="L81" s="116">
        <v>0.29166666666666669</v>
      </c>
      <c r="M81" s="14">
        <v>0</v>
      </c>
      <c r="N81" s="1"/>
      <c r="O81" s="7"/>
      <c r="P81" s="58"/>
      <c r="Q81" s="8"/>
      <c r="R81" s="8"/>
      <c r="S81" s="18"/>
      <c r="T81" s="43"/>
      <c r="U81" s="49"/>
    </row>
    <row r="82" spans="1:21" x14ac:dyDescent="0.2">
      <c r="A82" s="7">
        <v>41695</v>
      </c>
      <c r="B82" s="30" t="s">
        <v>34</v>
      </c>
      <c r="C82" s="30" t="s">
        <v>15</v>
      </c>
      <c r="D82" s="30" t="s">
        <v>1</v>
      </c>
      <c r="E82" s="116">
        <v>0.29166666666666669</v>
      </c>
      <c r="F82" s="14">
        <v>0</v>
      </c>
      <c r="G82" s="1" t="s">
        <v>622</v>
      </c>
      <c r="H82" s="7">
        <v>41815</v>
      </c>
      <c r="I82" s="30" t="s">
        <v>34</v>
      </c>
      <c r="J82" s="30" t="s">
        <v>15</v>
      </c>
      <c r="K82" s="30" t="s">
        <v>1</v>
      </c>
      <c r="L82" s="116">
        <v>0.29166666666666669</v>
      </c>
      <c r="M82" s="14">
        <v>0</v>
      </c>
      <c r="N82" s="1"/>
      <c r="O82" s="50"/>
      <c r="P82" s="8"/>
      <c r="Q82" s="8"/>
      <c r="R82" s="8"/>
      <c r="S82" s="18"/>
      <c r="T82" s="57"/>
      <c r="U82" s="1"/>
    </row>
    <row r="83" spans="1:21" x14ac:dyDescent="0.2">
      <c r="A83" s="7">
        <v>41696</v>
      </c>
      <c r="B83" s="30" t="s">
        <v>34</v>
      </c>
      <c r="C83" s="30" t="s">
        <v>15</v>
      </c>
      <c r="D83" s="30" t="s">
        <v>1</v>
      </c>
      <c r="E83" s="116">
        <v>0.29166666666666669</v>
      </c>
      <c r="F83" s="14">
        <v>0</v>
      </c>
      <c r="G83" s="1" t="s">
        <v>622</v>
      </c>
      <c r="H83" s="7">
        <v>41816</v>
      </c>
      <c r="I83" s="30" t="s">
        <v>34</v>
      </c>
      <c r="J83" s="30" t="s">
        <v>15</v>
      </c>
      <c r="K83" s="30" t="s">
        <v>1</v>
      </c>
      <c r="L83" s="116">
        <v>0.29166666666666669</v>
      </c>
      <c r="M83" s="14">
        <v>0</v>
      </c>
      <c r="N83" s="1"/>
      <c r="O83" s="7"/>
      <c r="P83" s="8"/>
      <c r="Q83" s="8"/>
      <c r="R83" s="8"/>
      <c r="S83" s="48"/>
      <c r="T83" s="43"/>
      <c r="U83" s="1"/>
    </row>
    <row r="84" spans="1:21" x14ac:dyDescent="0.2">
      <c r="A84" s="7">
        <v>41697</v>
      </c>
      <c r="B84" s="30" t="s">
        <v>34</v>
      </c>
      <c r="C84" s="30" t="s">
        <v>15</v>
      </c>
      <c r="D84" s="30" t="s">
        <v>1</v>
      </c>
      <c r="E84" s="116">
        <v>0.29166666666666669</v>
      </c>
      <c r="F84" s="14">
        <v>0</v>
      </c>
      <c r="G84" s="1" t="s">
        <v>622</v>
      </c>
      <c r="H84" s="7">
        <v>41817</v>
      </c>
      <c r="I84" s="30" t="s">
        <v>34</v>
      </c>
      <c r="J84" s="30" t="s">
        <v>15</v>
      </c>
      <c r="K84" s="30" t="s">
        <v>1</v>
      </c>
      <c r="L84" s="116">
        <v>0.29166666666666669</v>
      </c>
      <c r="M84" s="14">
        <v>0</v>
      </c>
      <c r="N84" s="1"/>
      <c r="O84" s="7"/>
      <c r="P84" s="8"/>
      <c r="Q84" s="8"/>
      <c r="R84" s="58"/>
      <c r="S84" s="18"/>
      <c r="T84" s="43"/>
      <c r="U84" s="1"/>
    </row>
    <row r="85" spans="1:21" x14ac:dyDescent="0.2">
      <c r="A85" s="7"/>
      <c r="B85" s="8"/>
      <c r="C85" s="8"/>
      <c r="D85" s="8"/>
      <c r="E85" s="85"/>
      <c r="F85" s="43"/>
      <c r="G85" s="1"/>
      <c r="H85" s="7">
        <v>41818</v>
      </c>
      <c r="I85" s="30" t="s">
        <v>34</v>
      </c>
      <c r="J85" s="30" t="s">
        <v>15</v>
      </c>
      <c r="K85" s="30" t="s">
        <v>1</v>
      </c>
      <c r="L85" s="116">
        <v>0.29166666666666669</v>
      </c>
      <c r="M85" s="14">
        <v>0</v>
      </c>
      <c r="N85" s="1"/>
      <c r="O85" s="7"/>
      <c r="P85" s="8"/>
      <c r="Q85" s="58"/>
      <c r="R85" s="8"/>
      <c r="S85" s="18"/>
      <c r="T85" s="43"/>
      <c r="U85" s="1"/>
    </row>
    <row r="86" spans="1:21" x14ac:dyDescent="0.2">
      <c r="A86" s="7"/>
      <c r="B86" s="8"/>
      <c r="C86" s="8"/>
      <c r="D86" s="8"/>
      <c r="E86" s="85"/>
      <c r="F86" s="43"/>
      <c r="G86" s="1"/>
      <c r="H86" s="7">
        <v>41819</v>
      </c>
      <c r="I86" s="45"/>
      <c r="J86" s="45"/>
      <c r="K86" s="45"/>
      <c r="L86" s="85"/>
      <c r="M86" s="18"/>
      <c r="N86" s="103"/>
      <c r="O86" s="7"/>
      <c r="P86" s="58"/>
      <c r="Q86" s="8"/>
      <c r="R86" s="8"/>
      <c r="S86" s="18"/>
      <c r="T86" s="43"/>
      <c r="U86" s="49"/>
    </row>
    <row r="87" spans="1:21" x14ac:dyDescent="0.2">
      <c r="A87" s="7"/>
      <c r="B87" s="8"/>
      <c r="C87" s="8"/>
      <c r="D87" s="8"/>
      <c r="E87" s="85"/>
      <c r="F87" s="43"/>
      <c r="G87" s="1"/>
      <c r="H87" s="7"/>
      <c r="I87" s="97"/>
      <c r="J87" s="98"/>
      <c r="K87" s="98"/>
      <c r="L87" s="99">
        <f>SUM(L81:L86)</f>
        <v>1.4583333333333335</v>
      </c>
      <c r="M87" s="100"/>
      <c r="N87" s="108"/>
      <c r="O87" s="50"/>
      <c r="P87" s="8"/>
      <c r="Q87" s="8"/>
      <c r="R87" s="8"/>
      <c r="S87" s="18"/>
      <c r="T87" s="57"/>
      <c r="U87" s="1"/>
    </row>
    <row r="88" spans="1:21" x14ac:dyDescent="0.2">
      <c r="A88" s="7"/>
      <c r="B88" s="8"/>
      <c r="C88" s="8"/>
      <c r="D88" s="8"/>
      <c r="E88" s="85"/>
      <c r="F88" s="43"/>
      <c r="G88" s="1"/>
      <c r="H88" s="7"/>
      <c r="I88" s="8"/>
      <c r="J88" s="8"/>
      <c r="K88" s="8"/>
      <c r="L88" s="85"/>
      <c r="M88" s="43"/>
      <c r="N88" s="1"/>
      <c r="O88" s="7"/>
      <c r="P88" s="8"/>
      <c r="Q88" s="8"/>
      <c r="R88" s="8"/>
      <c r="S88" s="48"/>
      <c r="T88" s="43"/>
      <c r="U88" s="1"/>
    </row>
    <row r="89" spans="1:21" x14ac:dyDescent="0.2">
      <c r="A89" s="7"/>
      <c r="B89" s="8"/>
      <c r="C89" s="8"/>
      <c r="D89" s="8"/>
      <c r="E89" s="85"/>
      <c r="F89" s="43"/>
      <c r="G89" s="1"/>
      <c r="H89" s="7"/>
      <c r="I89" s="8"/>
      <c r="J89" s="8"/>
      <c r="K89" s="8"/>
      <c r="L89" s="85"/>
      <c r="M89" s="43"/>
      <c r="N89" s="1"/>
      <c r="O89" s="7"/>
      <c r="P89" s="8"/>
      <c r="Q89" s="8"/>
      <c r="R89" s="58"/>
      <c r="S89" s="18"/>
      <c r="T89" s="43"/>
      <c r="U89" s="1"/>
    </row>
    <row r="90" spans="1:21" x14ac:dyDescent="0.2">
      <c r="A90" s="7"/>
      <c r="B90" s="8"/>
      <c r="C90" s="8"/>
      <c r="D90" s="8"/>
      <c r="E90" s="85"/>
      <c r="F90" s="43"/>
      <c r="G90" s="1"/>
      <c r="H90" s="7"/>
      <c r="I90" s="8"/>
      <c r="J90" s="8"/>
      <c r="K90" s="8"/>
      <c r="L90" s="85"/>
      <c r="M90" s="43"/>
      <c r="N90" s="1"/>
      <c r="O90" s="7"/>
      <c r="P90" s="8"/>
      <c r="Q90" s="58"/>
      <c r="R90" s="8"/>
      <c r="S90" s="18"/>
      <c r="T90" s="43"/>
      <c r="U90" s="1"/>
    </row>
    <row r="91" spans="1:21" x14ac:dyDescent="0.2">
      <c r="A91" s="7"/>
      <c r="B91" s="8"/>
      <c r="C91" s="8"/>
      <c r="D91" s="8"/>
      <c r="E91" s="85"/>
      <c r="F91" s="43"/>
      <c r="G91" s="1"/>
      <c r="H91" s="7"/>
      <c r="I91" s="8"/>
      <c r="J91" s="8"/>
      <c r="K91" s="8"/>
      <c r="L91" s="85"/>
      <c r="M91" s="43"/>
      <c r="N91" s="1"/>
      <c r="O91" s="7"/>
      <c r="P91" s="58"/>
      <c r="Q91" s="8"/>
      <c r="R91" s="8"/>
      <c r="S91" s="18"/>
      <c r="T91" s="43"/>
      <c r="U91" s="49"/>
    </row>
    <row r="92" spans="1:21" x14ac:dyDescent="0.2">
      <c r="A92" s="7"/>
      <c r="B92" s="8"/>
      <c r="C92" s="8"/>
      <c r="D92" s="8"/>
      <c r="E92" s="85"/>
      <c r="F92" s="43"/>
      <c r="G92" s="1"/>
      <c r="H92" s="7"/>
      <c r="I92" s="8"/>
      <c r="J92" s="8"/>
      <c r="K92" s="8"/>
      <c r="L92" s="85"/>
      <c r="M92" s="43"/>
      <c r="N92" s="1"/>
      <c r="O92" s="50"/>
      <c r="P92" s="8"/>
      <c r="Q92" s="8"/>
      <c r="R92" s="8"/>
      <c r="S92" s="18"/>
      <c r="T92" s="57"/>
      <c r="U92" s="1"/>
    </row>
    <row r="93" spans="1:21" x14ac:dyDescent="0.2">
      <c r="A93" s="7"/>
      <c r="B93" s="8"/>
      <c r="C93" s="8"/>
      <c r="D93" s="8"/>
      <c r="E93" s="85"/>
      <c r="F93" s="43"/>
      <c r="G93" s="1"/>
      <c r="H93" s="7"/>
      <c r="I93" s="8"/>
      <c r="J93" s="8"/>
      <c r="K93" s="8"/>
      <c r="L93" s="85"/>
      <c r="M93" s="43"/>
      <c r="N93" s="1"/>
      <c r="O93" s="7"/>
      <c r="P93" s="8"/>
      <c r="Q93" s="8"/>
      <c r="R93" s="8"/>
      <c r="S93" s="48"/>
      <c r="T93" s="43"/>
      <c r="U93" s="1"/>
    </row>
    <row r="94" spans="1:21" x14ac:dyDescent="0.2">
      <c r="A94" s="7"/>
      <c r="B94" s="8"/>
      <c r="C94" s="8"/>
      <c r="D94" s="8"/>
      <c r="E94" s="85"/>
      <c r="F94" s="43"/>
      <c r="G94" s="1"/>
      <c r="H94" s="7"/>
      <c r="I94" s="8"/>
      <c r="J94" s="8"/>
      <c r="K94" s="8"/>
      <c r="L94" s="85"/>
      <c r="M94" s="43"/>
      <c r="N94" s="1"/>
      <c r="O94" s="7"/>
      <c r="P94" s="8"/>
      <c r="Q94" s="8"/>
      <c r="R94" s="58"/>
      <c r="S94" s="18"/>
      <c r="T94" s="43"/>
      <c r="U94" s="1"/>
    </row>
    <row r="95" spans="1:21" x14ac:dyDescent="0.2">
      <c r="A95" s="7"/>
      <c r="B95" s="8"/>
      <c r="C95" s="8"/>
      <c r="D95" s="8"/>
      <c r="E95" s="85"/>
      <c r="F95" s="43"/>
      <c r="G95" s="1"/>
      <c r="H95" s="7"/>
      <c r="I95" s="8"/>
      <c r="J95" s="8"/>
      <c r="K95" s="8"/>
      <c r="L95" s="85"/>
      <c r="M95" s="43"/>
      <c r="N95" s="1"/>
      <c r="O95" s="7"/>
      <c r="P95" s="8"/>
      <c r="Q95" s="58"/>
      <c r="R95" s="8"/>
      <c r="S95" s="18"/>
      <c r="T95" s="43"/>
      <c r="U95" s="1"/>
    </row>
    <row r="96" spans="1:21" x14ac:dyDescent="0.2">
      <c r="A96" s="7"/>
      <c r="B96" s="8"/>
      <c r="C96" s="8"/>
      <c r="D96" s="8"/>
      <c r="E96" s="85"/>
      <c r="F96" s="43"/>
      <c r="G96" s="1"/>
      <c r="H96" s="7"/>
      <c r="I96" s="8"/>
      <c r="J96" s="8"/>
      <c r="K96" s="8"/>
      <c r="L96" s="85"/>
      <c r="M96" s="43"/>
      <c r="N96" s="1"/>
      <c r="O96" s="7"/>
      <c r="P96" s="58"/>
      <c r="Q96" s="8"/>
      <c r="R96" s="8"/>
      <c r="S96" s="18"/>
      <c r="T96" s="43"/>
      <c r="U96" s="49"/>
    </row>
    <row r="97" spans="1:21" x14ac:dyDescent="0.2">
      <c r="A97" s="7"/>
      <c r="B97" s="8"/>
      <c r="C97" s="8"/>
      <c r="D97" s="8"/>
      <c r="E97" s="85"/>
      <c r="F97" s="43"/>
      <c r="G97" s="1"/>
      <c r="H97" s="7"/>
      <c r="I97" s="8"/>
      <c r="J97" s="8"/>
      <c r="K97" s="8"/>
      <c r="L97" s="85"/>
      <c r="M97" s="43"/>
      <c r="N97" s="1"/>
      <c r="O97" s="50"/>
      <c r="P97" s="8"/>
      <c r="Q97" s="8"/>
      <c r="R97" s="8"/>
      <c r="S97" s="18"/>
      <c r="T97" s="57"/>
      <c r="U97" s="1"/>
    </row>
    <row r="98" spans="1:21" x14ac:dyDescent="0.2">
      <c r="A98" s="7"/>
      <c r="B98" s="8"/>
      <c r="C98" s="8"/>
      <c r="D98" s="8"/>
      <c r="E98" s="85"/>
      <c r="F98" s="43"/>
      <c r="G98" s="1"/>
      <c r="H98" s="7"/>
      <c r="I98" s="8"/>
      <c r="J98" s="8"/>
      <c r="K98" s="8"/>
      <c r="L98" s="85"/>
      <c r="M98" s="43"/>
      <c r="N98" s="1"/>
      <c r="O98" s="7"/>
      <c r="P98" s="8"/>
      <c r="Q98" s="8"/>
      <c r="R98" s="8"/>
      <c r="S98" s="48"/>
      <c r="T98" s="43"/>
      <c r="U98" s="1"/>
    </row>
    <row r="99" spans="1:21" x14ac:dyDescent="0.2">
      <c r="A99" s="7"/>
      <c r="B99" s="8"/>
      <c r="C99" s="8"/>
      <c r="D99" s="8"/>
      <c r="E99" s="85"/>
      <c r="F99" s="43"/>
      <c r="G99" s="1"/>
      <c r="H99" s="7"/>
      <c r="I99" s="8"/>
      <c r="J99" s="8"/>
      <c r="K99" s="8"/>
      <c r="L99" s="85"/>
      <c r="M99" s="43"/>
      <c r="N99" s="1"/>
      <c r="O99" s="7"/>
      <c r="P99" s="8"/>
      <c r="Q99" s="8"/>
      <c r="R99" s="58"/>
      <c r="S99" s="18"/>
      <c r="T99" s="43"/>
      <c r="U99" s="1"/>
    </row>
    <row r="100" spans="1:21" x14ac:dyDescent="0.2">
      <c r="A100" s="7"/>
      <c r="B100" s="8"/>
      <c r="C100" s="8"/>
      <c r="D100" s="8"/>
      <c r="E100" s="85"/>
      <c r="F100" s="43"/>
      <c r="G100" s="1"/>
      <c r="H100" s="7"/>
      <c r="I100" s="8"/>
      <c r="J100" s="8"/>
      <c r="K100" s="8"/>
      <c r="L100" s="85"/>
      <c r="M100" s="43"/>
      <c r="N100" s="1"/>
      <c r="O100" s="7"/>
      <c r="P100" s="8"/>
      <c r="Q100" s="58"/>
      <c r="R100" s="8"/>
      <c r="S100" s="18"/>
      <c r="T100" s="43"/>
      <c r="U100" s="1"/>
    </row>
    <row r="101" spans="1:21" x14ac:dyDescent="0.2">
      <c r="A101" s="7"/>
      <c r="B101" s="8"/>
      <c r="C101" s="8"/>
      <c r="D101" s="8"/>
      <c r="E101" s="85"/>
      <c r="F101" s="44"/>
      <c r="G101" s="29"/>
      <c r="H101" s="7"/>
      <c r="I101" s="8"/>
      <c r="J101" s="8"/>
      <c r="K101" s="8"/>
      <c r="L101" s="85"/>
      <c r="M101" s="44"/>
      <c r="N101" s="29"/>
      <c r="O101" s="7"/>
      <c r="P101" s="58"/>
      <c r="Q101" s="8"/>
      <c r="R101" s="8"/>
      <c r="S101" s="18"/>
      <c r="T101" s="43"/>
      <c r="U101" s="49"/>
    </row>
    <row r="102" spans="1:21" x14ac:dyDescent="0.2">
      <c r="A102" s="7"/>
      <c r="B102" s="8"/>
      <c r="C102" s="8"/>
      <c r="D102" s="8"/>
      <c r="E102" s="85"/>
      <c r="F102" s="43"/>
      <c r="G102" s="1"/>
      <c r="H102" s="7"/>
      <c r="I102" s="8"/>
      <c r="J102" s="8"/>
      <c r="K102" s="8"/>
      <c r="L102" s="85"/>
      <c r="M102" s="43"/>
      <c r="N102" s="1"/>
      <c r="O102" s="50"/>
      <c r="P102" s="8"/>
      <c r="Q102" s="8"/>
      <c r="R102" s="8"/>
      <c r="S102" s="18"/>
      <c r="T102" s="57"/>
      <c r="U102" s="1"/>
    </row>
    <row r="103" spans="1:21" x14ac:dyDescent="0.2">
      <c r="A103" s="7"/>
      <c r="B103" s="8"/>
      <c r="C103" s="8"/>
      <c r="D103" s="8"/>
      <c r="E103" s="85"/>
      <c r="F103" s="43"/>
      <c r="G103" s="1"/>
      <c r="H103" s="7"/>
      <c r="I103" s="8"/>
      <c r="J103" s="8"/>
      <c r="K103" s="8"/>
      <c r="L103" s="85"/>
      <c r="M103" s="43"/>
      <c r="N103" s="1"/>
      <c r="O103" s="7"/>
      <c r="P103" s="8"/>
      <c r="Q103" s="8"/>
      <c r="R103" s="8"/>
      <c r="S103" s="48"/>
      <c r="T103" s="43"/>
      <c r="U103" s="1"/>
    </row>
    <row r="104" spans="1:21" x14ac:dyDescent="0.2">
      <c r="A104" s="7"/>
      <c r="B104" s="8"/>
      <c r="C104" s="8"/>
      <c r="D104" s="8"/>
      <c r="E104" s="85"/>
      <c r="F104" s="43"/>
      <c r="G104" s="1"/>
      <c r="H104" s="7"/>
      <c r="I104" s="8"/>
      <c r="J104" s="8"/>
      <c r="K104" s="8"/>
      <c r="L104" s="85"/>
      <c r="M104" s="43"/>
      <c r="N104" s="1"/>
      <c r="O104" s="7"/>
      <c r="P104" s="8"/>
      <c r="Q104" s="8"/>
      <c r="R104" s="58"/>
      <c r="S104" s="18"/>
      <c r="T104" s="43"/>
      <c r="U104" s="1"/>
    </row>
    <row r="105" spans="1:21" x14ac:dyDescent="0.2">
      <c r="A105" s="7"/>
      <c r="B105" s="8"/>
      <c r="C105" s="8"/>
      <c r="D105" s="8"/>
      <c r="E105" s="85"/>
      <c r="F105" s="43"/>
      <c r="G105" s="1"/>
      <c r="H105" s="7"/>
      <c r="I105" s="8"/>
      <c r="J105" s="8"/>
      <c r="K105" s="8"/>
      <c r="L105" s="85"/>
      <c r="M105" s="43"/>
      <c r="N105" s="1"/>
      <c r="O105" s="7"/>
      <c r="P105" s="8"/>
      <c r="Q105" s="8"/>
      <c r="R105" s="8"/>
      <c r="S105" s="85"/>
      <c r="T105" s="43"/>
      <c r="U105" s="1"/>
    </row>
    <row r="106" spans="1:21" x14ac:dyDescent="0.2">
      <c r="A106" s="7"/>
      <c r="B106" s="8"/>
      <c r="C106" s="8"/>
      <c r="D106" s="8"/>
      <c r="E106" s="85"/>
      <c r="F106" s="43"/>
      <c r="G106" s="1"/>
      <c r="H106" s="7"/>
      <c r="I106" s="8"/>
      <c r="J106" s="8"/>
      <c r="K106" s="8"/>
      <c r="L106" s="85"/>
      <c r="M106" s="43"/>
      <c r="N106" s="1"/>
      <c r="O106" s="7"/>
      <c r="P106" s="8"/>
      <c r="Q106" s="8"/>
      <c r="R106" s="8"/>
      <c r="S106" s="85"/>
      <c r="T106" s="43"/>
      <c r="U106" s="1"/>
    </row>
    <row r="107" spans="1:21" x14ac:dyDescent="0.2">
      <c r="A107" s="7"/>
      <c r="B107" s="8"/>
      <c r="C107" s="8"/>
      <c r="D107" s="8"/>
      <c r="E107" s="85"/>
      <c r="F107" s="43"/>
      <c r="G107" s="1"/>
      <c r="H107" s="7"/>
      <c r="I107" s="8"/>
      <c r="J107" s="8"/>
      <c r="K107" s="8"/>
      <c r="L107" s="85"/>
      <c r="M107" s="43"/>
      <c r="N107" s="1"/>
      <c r="O107" s="7"/>
      <c r="P107" s="8"/>
      <c r="Q107" s="8"/>
      <c r="R107" s="8"/>
      <c r="S107" s="85"/>
      <c r="T107" s="43"/>
      <c r="U107" s="1"/>
    </row>
    <row r="108" spans="1:21" ht="13.5" thickBot="1" x14ac:dyDescent="0.25">
      <c r="A108" s="7"/>
      <c r="B108" s="8"/>
      <c r="C108" s="8"/>
      <c r="D108" s="8"/>
      <c r="E108" s="85"/>
      <c r="F108" s="43"/>
      <c r="G108" s="1"/>
      <c r="H108" s="7"/>
      <c r="I108" s="8"/>
      <c r="J108" s="8"/>
      <c r="K108" s="8"/>
      <c r="L108" s="85"/>
      <c r="M108" s="43"/>
      <c r="N108" s="1"/>
      <c r="O108" s="7"/>
      <c r="P108" s="8"/>
      <c r="Q108" s="8"/>
      <c r="R108" s="8"/>
      <c r="S108" s="85"/>
      <c r="T108" s="43"/>
      <c r="U108" s="1"/>
    </row>
    <row r="109" spans="1:21" ht="13.5" thickBot="1" x14ac:dyDescent="0.25">
      <c r="A109" s="17" t="s">
        <v>46</v>
      </c>
      <c r="B109" s="15" t="s">
        <v>47</v>
      </c>
      <c r="C109" s="15"/>
      <c r="D109" s="15"/>
      <c r="E109" s="15"/>
      <c r="F109" s="53" t="s">
        <v>115</v>
      </c>
      <c r="G109" s="16" t="s">
        <v>70</v>
      </c>
      <c r="H109" s="17" t="s">
        <v>46</v>
      </c>
      <c r="I109" s="15" t="s">
        <v>47</v>
      </c>
      <c r="J109" s="15"/>
      <c r="K109" s="15"/>
      <c r="L109" s="15"/>
      <c r="M109" s="53" t="s">
        <v>119</v>
      </c>
      <c r="N109" s="16" t="s">
        <v>70</v>
      </c>
      <c r="O109" s="17" t="s">
        <v>46</v>
      </c>
      <c r="P109" s="15" t="s">
        <v>47</v>
      </c>
      <c r="Q109" s="15"/>
      <c r="R109" s="15"/>
      <c r="S109" s="15"/>
      <c r="T109" s="53" t="s">
        <v>123</v>
      </c>
      <c r="U109" s="16" t="s">
        <v>70</v>
      </c>
    </row>
    <row r="110" spans="1:21" x14ac:dyDescent="0.2">
      <c r="A110" s="3" t="s">
        <v>18</v>
      </c>
      <c r="B110" s="4" t="s">
        <v>19</v>
      </c>
      <c r="C110" s="4" t="s">
        <v>21</v>
      </c>
      <c r="D110" s="4" t="s">
        <v>20</v>
      </c>
      <c r="E110" s="5" t="s">
        <v>43</v>
      </c>
      <c r="F110" s="5" t="s">
        <v>22</v>
      </c>
      <c r="G110" s="6" t="s">
        <v>30</v>
      </c>
      <c r="H110" s="3" t="s">
        <v>18</v>
      </c>
      <c r="I110" s="4" t="s">
        <v>19</v>
      </c>
      <c r="J110" s="4" t="s">
        <v>21</v>
      </c>
      <c r="K110" s="4" t="s">
        <v>20</v>
      </c>
      <c r="L110" s="5" t="s">
        <v>43</v>
      </c>
      <c r="M110" s="5" t="s">
        <v>22</v>
      </c>
      <c r="N110" s="6" t="s">
        <v>30</v>
      </c>
      <c r="O110" s="3" t="s">
        <v>18</v>
      </c>
      <c r="P110" s="4" t="s">
        <v>19</v>
      </c>
      <c r="Q110" s="4" t="s">
        <v>21</v>
      </c>
      <c r="R110" s="4" t="s">
        <v>20</v>
      </c>
      <c r="S110" s="5" t="s">
        <v>43</v>
      </c>
      <c r="T110" s="5" t="s">
        <v>22</v>
      </c>
      <c r="U110" s="6" t="s">
        <v>30</v>
      </c>
    </row>
    <row r="111" spans="1:21" x14ac:dyDescent="0.2">
      <c r="A111" s="7">
        <v>41698</v>
      </c>
      <c r="B111" s="30" t="s">
        <v>34</v>
      </c>
      <c r="C111" s="30" t="s">
        <v>15</v>
      </c>
      <c r="D111" s="30" t="s">
        <v>1</v>
      </c>
      <c r="E111" s="116">
        <v>0.29166666666666669</v>
      </c>
      <c r="F111" s="14">
        <v>0</v>
      </c>
      <c r="G111" s="1" t="s">
        <v>622</v>
      </c>
      <c r="H111" s="7">
        <v>41820</v>
      </c>
      <c r="I111" s="97"/>
      <c r="J111" s="98"/>
      <c r="K111" s="98"/>
      <c r="L111" s="99"/>
      <c r="M111" s="100"/>
      <c r="N111" s="108"/>
      <c r="O111" s="7"/>
      <c r="P111" s="58"/>
      <c r="Q111" s="8"/>
      <c r="R111" s="8"/>
      <c r="S111" s="18"/>
      <c r="T111" s="43"/>
      <c r="U111" s="49"/>
    </row>
    <row r="112" spans="1:21" x14ac:dyDescent="0.2">
      <c r="A112" s="7">
        <v>41699</v>
      </c>
      <c r="B112" s="30" t="s">
        <v>34</v>
      </c>
      <c r="C112" s="30" t="s">
        <v>15</v>
      </c>
      <c r="D112" s="30" t="s">
        <v>1</v>
      </c>
      <c r="E112" s="116">
        <v>0.29166666666666669</v>
      </c>
      <c r="F112" s="14">
        <v>0</v>
      </c>
      <c r="G112" s="1" t="s">
        <v>622</v>
      </c>
      <c r="H112" s="7">
        <v>41821</v>
      </c>
      <c r="I112" s="30" t="s">
        <v>34</v>
      </c>
      <c r="J112" s="30" t="s">
        <v>15</v>
      </c>
      <c r="K112" s="30" t="s">
        <v>1</v>
      </c>
      <c r="L112" s="116">
        <v>0.29166666666666669</v>
      </c>
      <c r="M112" s="14">
        <v>0</v>
      </c>
      <c r="N112" s="1" t="s">
        <v>475</v>
      </c>
      <c r="O112" s="50"/>
      <c r="P112" s="8"/>
      <c r="Q112" s="8"/>
      <c r="R112" s="8"/>
      <c r="S112" s="18"/>
      <c r="T112" s="57"/>
      <c r="U112" s="1"/>
    </row>
    <row r="113" spans="1:21" x14ac:dyDescent="0.2">
      <c r="A113" s="7">
        <v>41700</v>
      </c>
      <c r="B113" s="45"/>
      <c r="C113" s="45"/>
      <c r="D113" s="45"/>
      <c r="E113" s="85"/>
      <c r="F113" s="18"/>
      <c r="G113" s="103"/>
      <c r="H113" s="7">
        <v>41822</v>
      </c>
      <c r="I113" s="30" t="s">
        <v>34</v>
      </c>
      <c r="J113" s="30" t="s">
        <v>15</v>
      </c>
      <c r="K113" s="30" t="s">
        <v>1</v>
      </c>
      <c r="L113" s="116">
        <v>0.29166666666666669</v>
      </c>
      <c r="M113" s="14">
        <v>0</v>
      </c>
      <c r="N113" s="1"/>
      <c r="O113" s="7"/>
      <c r="P113" s="8"/>
      <c r="Q113" s="8"/>
      <c r="R113" s="8"/>
      <c r="S113" s="48"/>
      <c r="T113" s="43"/>
      <c r="U113" s="1"/>
    </row>
    <row r="114" spans="1:21" x14ac:dyDescent="0.2">
      <c r="A114" s="7">
        <v>41701</v>
      </c>
      <c r="B114" s="97"/>
      <c r="C114" s="98"/>
      <c r="D114" s="98"/>
      <c r="E114" s="99">
        <f>SUM(E82:E113)</f>
        <v>1.4583333333333335</v>
      </c>
      <c r="F114" s="100"/>
      <c r="G114" s="108"/>
      <c r="H114" s="7">
        <v>41823</v>
      </c>
      <c r="I114" s="30" t="s">
        <v>34</v>
      </c>
      <c r="J114" s="30" t="s">
        <v>15</v>
      </c>
      <c r="K114" s="30" t="s">
        <v>1</v>
      </c>
      <c r="L114" s="116">
        <v>0.29166666666666669</v>
      </c>
      <c r="M114" s="14">
        <v>0</v>
      </c>
      <c r="N114" s="1"/>
      <c r="O114" s="7"/>
      <c r="P114" s="8"/>
      <c r="Q114" s="8"/>
      <c r="R114" s="58"/>
      <c r="S114" s="18"/>
      <c r="T114" s="43"/>
      <c r="U114" s="1"/>
    </row>
    <row r="115" spans="1:21" x14ac:dyDescent="0.2">
      <c r="A115" s="7">
        <v>41702</v>
      </c>
      <c r="B115" s="30" t="s">
        <v>34</v>
      </c>
      <c r="C115" s="30" t="s">
        <v>15</v>
      </c>
      <c r="D115" s="30" t="s">
        <v>1</v>
      </c>
      <c r="E115" s="116">
        <v>0.29166666666666669</v>
      </c>
      <c r="F115" s="14">
        <v>0</v>
      </c>
      <c r="G115" s="1" t="s">
        <v>622</v>
      </c>
      <c r="H115" s="7">
        <v>41824</v>
      </c>
      <c r="I115" s="30" t="s">
        <v>34</v>
      </c>
      <c r="J115" s="30" t="s">
        <v>15</v>
      </c>
      <c r="K115" s="30" t="s">
        <v>1</v>
      </c>
      <c r="L115" s="116">
        <v>0.29166666666666669</v>
      </c>
      <c r="M115" s="14">
        <v>0</v>
      </c>
      <c r="N115" s="1"/>
      <c r="O115" s="7"/>
      <c r="P115" s="8"/>
      <c r="Q115" s="58"/>
      <c r="R115" s="8"/>
      <c r="S115" s="18"/>
      <c r="T115" s="43"/>
      <c r="U115" s="1"/>
    </row>
    <row r="116" spans="1:21" x14ac:dyDescent="0.2">
      <c r="A116" s="7">
        <v>41703</v>
      </c>
      <c r="B116" s="30" t="s">
        <v>34</v>
      </c>
      <c r="C116" s="30" t="s">
        <v>15</v>
      </c>
      <c r="D116" s="30" t="s">
        <v>1</v>
      </c>
      <c r="E116" s="116">
        <v>0.29166666666666669</v>
      </c>
      <c r="F116" s="14">
        <v>0</v>
      </c>
      <c r="G116" s="1" t="s">
        <v>622</v>
      </c>
      <c r="H116" s="7">
        <v>41825</v>
      </c>
      <c r="I116" s="30" t="s">
        <v>34</v>
      </c>
      <c r="J116" s="30" t="s">
        <v>15</v>
      </c>
      <c r="K116" s="30" t="s">
        <v>1</v>
      </c>
      <c r="L116" s="116">
        <v>0.29166666666666669</v>
      </c>
      <c r="M116" s="14">
        <v>0</v>
      </c>
      <c r="N116" s="1"/>
      <c r="O116" s="7"/>
      <c r="P116" s="58"/>
      <c r="Q116" s="8"/>
      <c r="R116" s="8"/>
      <c r="S116" s="18"/>
      <c r="T116" s="43"/>
      <c r="U116" s="49"/>
    </row>
    <row r="117" spans="1:21" x14ac:dyDescent="0.2">
      <c r="A117" s="7">
        <v>41704</v>
      </c>
      <c r="B117" s="30" t="s">
        <v>34</v>
      </c>
      <c r="C117" s="30" t="s">
        <v>15</v>
      </c>
      <c r="D117" s="30" t="s">
        <v>1</v>
      </c>
      <c r="E117" s="116">
        <v>0.29166666666666669</v>
      </c>
      <c r="F117" s="14">
        <v>0</v>
      </c>
      <c r="G117" s="1" t="s">
        <v>622</v>
      </c>
      <c r="H117" s="7">
        <v>41826</v>
      </c>
      <c r="I117" s="45"/>
      <c r="J117" s="45"/>
      <c r="K117" s="45"/>
      <c r="L117" s="85"/>
      <c r="M117" s="18"/>
      <c r="N117" s="103"/>
      <c r="O117" s="50"/>
      <c r="P117" s="8"/>
      <c r="Q117" s="8"/>
      <c r="R117" s="8"/>
      <c r="S117" s="18"/>
      <c r="T117" s="57"/>
      <c r="U117" s="1"/>
    </row>
    <row r="118" spans="1:21" x14ac:dyDescent="0.2">
      <c r="A118" s="7">
        <v>41705</v>
      </c>
      <c r="B118" s="74"/>
      <c r="C118" s="150"/>
      <c r="D118" s="150"/>
      <c r="E118" s="158">
        <v>0.29166666666666669</v>
      </c>
      <c r="F118" s="150"/>
      <c r="G118" s="64" t="s">
        <v>360</v>
      </c>
      <c r="H118" s="7">
        <v>41827</v>
      </c>
      <c r="I118" s="97"/>
      <c r="J118" s="98"/>
      <c r="K118" s="98"/>
      <c r="L118" s="99">
        <f>SUM(L112:L117)</f>
        <v>1.4583333333333335</v>
      </c>
      <c r="M118" s="100"/>
      <c r="N118" s="108"/>
      <c r="O118" s="7"/>
      <c r="P118" s="8"/>
      <c r="Q118" s="8"/>
      <c r="R118" s="8"/>
      <c r="S118" s="48"/>
      <c r="T118" s="43"/>
      <c r="U118" s="1"/>
    </row>
    <row r="119" spans="1:21" x14ac:dyDescent="0.2">
      <c r="A119" s="7">
        <v>41706</v>
      </c>
      <c r="B119" s="74"/>
      <c r="C119" s="150"/>
      <c r="D119" s="150"/>
      <c r="E119" s="158">
        <v>0.29166666666666669</v>
      </c>
      <c r="F119" s="150"/>
      <c r="G119" s="64" t="s">
        <v>360</v>
      </c>
      <c r="H119" s="7">
        <v>41828</v>
      </c>
      <c r="I119" s="30" t="s">
        <v>34</v>
      </c>
      <c r="J119" s="30" t="s">
        <v>15</v>
      </c>
      <c r="K119" s="30" t="s">
        <v>1</v>
      </c>
      <c r="L119" s="116">
        <v>0.29166666666666669</v>
      </c>
      <c r="M119" s="14">
        <v>0</v>
      </c>
      <c r="N119" s="1"/>
      <c r="O119" s="7"/>
      <c r="P119" s="8"/>
      <c r="Q119" s="8"/>
      <c r="R119" s="58"/>
      <c r="S119" s="18"/>
      <c r="T119" s="43"/>
      <c r="U119" s="1"/>
    </row>
    <row r="120" spans="1:21" x14ac:dyDescent="0.2">
      <c r="A120" s="7">
        <v>41707</v>
      </c>
      <c r="B120" s="45"/>
      <c r="C120" s="45"/>
      <c r="D120" s="45"/>
      <c r="E120" s="85"/>
      <c r="F120" s="18"/>
      <c r="G120" s="103"/>
      <c r="H120" s="7">
        <v>41829</v>
      </c>
      <c r="I120" s="30" t="s">
        <v>34</v>
      </c>
      <c r="J120" s="30" t="s">
        <v>15</v>
      </c>
      <c r="K120" s="30" t="s">
        <v>1</v>
      </c>
      <c r="L120" s="116">
        <v>0.29166666666666669</v>
      </c>
      <c r="M120" s="14">
        <v>0</v>
      </c>
      <c r="N120" s="1"/>
      <c r="O120" s="7"/>
      <c r="P120" s="8"/>
      <c r="Q120" s="58"/>
      <c r="R120" s="8"/>
      <c r="S120" s="18"/>
      <c r="T120" s="43"/>
      <c r="U120" s="1"/>
    </row>
    <row r="121" spans="1:21" x14ac:dyDescent="0.2">
      <c r="A121" s="7">
        <v>41708</v>
      </c>
      <c r="B121" s="97"/>
      <c r="C121" s="98"/>
      <c r="D121" s="98"/>
      <c r="E121" s="99">
        <f>SUM(E115:E120)</f>
        <v>1.4583333333333335</v>
      </c>
      <c r="F121" s="100"/>
      <c r="G121" s="108"/>
      <c r="H121" s="7">
        <v>41830</v>
      </c>
      <c r="I121" s="30" t="s">
        <v>34</v>
      </c>
      <c r="J121" s="30" t="s">
        <v>15</v>
      </c>
      <c r="K121" s="30" t="s">
        <v>1</v>
      </c>
      <c r="L121" s="116">
        <v>0.29166666666666669</v>
      </c>
      <c r="M121" s="14">
        <v>0</v>
      </c>
      <c r="N121" s="1"/>
      <c r="O121" s="7"/>
      <c r="P121" s="58"/>
      <c r="Q121" s="8"/>
      <c r="R121" s="8"/>
      <c r="S121" s="18"/>
      <c r="T121" s="43"/>
      <c r="U121" s="49"/>
    </row>
    <row r="122" spans="1:21" x14ac:dyDescent="0.2">
      <c r="A122" s="7">
        <v>41709</v>
      </c>
      <c r="B122" s="30" t="s">
        <v>34</v>
      </c>
      <c r="C122" s="30" t="s">
        <v>15</v>
      </c>
      <c r="D122" s="30" t="s">
        <v>1</v>
      </c>
      <c r="E122" s="116">
        <v>0.29166666666666669</v>
      </c>
      <c r="F122" s="14">
        <v>0</v>
      </c>
      <c r="G122" s="1"/>
      <c r="H122" s="7">
        <v>41831</v>
      </c>
      <c r="I122" s="30" t="s">
        <v>34</v>
      </c>
      <c r="J122" s="30" t="s">
        <v>15</v>
      </c>
      <c r="K122" s="30" t="s">
        <v>1</v>
      </c>
      <c r="L122" s="116">
        <v>0.29166666666666669</v>
      </c>
      <c r="M122" s="14">
        <v>0</v>
      </c>
      <c r="N122" s="1"/>
      <c r="O122" s="50"/>
      <c r="P122" s="8"/>
      <c r="Q122" s="8"/>
      <c r="R122" s="8"/>
      <c r="S122" s="18"/>
      <c r="T122" s="57"/>
      <c r="U122" s="1"/>
    </row>
    <row r="123" spans="1:21" x14ac:dyDescent="0.2">
      <c r="A123" s="7">
        <v>41710</v>
      </c>
      <c r="B123" s="30" t="s">
        <v>34</v>
      </c>
      <c r="C123" s="30" t="s">
        <v>15</v>
      </c>
      <c r="D123" s="30" t="s">
        <v>1</v>
      </c>
      <c r="E123" s="116">
        <v>0.29166666666666669</v>
      </c>
      <c r="F123" s="14">
        <v>0</v>
      </c>
      <c r="G123" s="1"/>
      <c r="H123" s="7">
        <v>41832</v>
      </c>
      <c r="I123" s="30" t="s">
        <v>34</v>
      </c>
      <c r="J123" s="30" t="s">
        <v>15</v>
      </c>
      <c r="K123" s="30" t="s">
        <v>1</v>
      </c>
      <c r="L123" s="116">
        <v>0.29166666666666669</v>
      </c>
      <c r="M123" s="14">
        <v>0</v>
      </c>
      <c r="N123" s="1"/>
      <c r="O123" s="7"/>
      <c r="P123" s="8"/>
      <c r="Q123" s="8"/>
      <c r="R123" s="8"/>
      <c r="S123" s="48"/>
      <c r="T123" s="43"/>
      <c r="U123" s="1"/>
    </row>
    <row r="124" spans="1:21" x14ac:dyDescent="0.2">
      <c r="A124" s="7">
        <v>41711</v>
      </c>
      <c r="B124" s="30" t="s">
        <v>34</v>
      </c>
      <c r="C124" s="30" t="s">
        <v>15</v>
      </c>
      <c r="D124" s="30" t="s">
        <v>1</v>
      </c>
      <c r="E124" s="116">
        <v>0.29166666666666669</v>
      </c>
      <c r="F124" s="14">
        <v>0</v>
      </c>
      <c r="G124" s="1"/>
      <c r="H124" s="7">
        <v>41833</v>
      </c>
      <c r="I124" s="45"/>
      <c r="J124" s="45"/>
      <c r="K124" s="45"/>
      <c r="L124" s="85"/>
      <c r="M124" s="18"/>
      <c r="N124" s="103"/>
      <c r="O124" s="7"/>
      <c r="P124" s="8"/>
      <c r="Q124" s="8"/>
      <c r="R124" s="58"/>
      <c r="S124" s="18"/>
      <c r="T124" s="43"/>
      <c r="U124" s="1"/>
    </row>
    <row r="125" spans="1:21" x14ac:dyDescent="0.2">
      <c r="A125" s="7">
        <v>41712</v>
      </c>
      <c r="B125" s="30" t="s">
        <v>34</v>
      </c>
      <c r="C125" s="30" t="s">
        <v>15</v>
      </c>
      <c r="D125" s="30" t="s">
        <v>1</v>
      </c>
      <c r="E125" s="116">
        <v>0.29166666666666669</v>
      </c>
      <c r="F125" s="14">
        <v>0</v>
      </c>
      <c r="G125" s="1"/>
      <c r="H125" s="7">
        <v>41834</v>
      </c>
      <c r="I125" s="97"/>
      <c r="J125" s="98"/>
      <c r="K125" s="98"/>
      <c r="L125" s="99">
        <f>SUM(L119:L124)</f>
        <v>1.4583333333333335</v>
      </c>
      <c r="M125" s="100"/>
      <c r="N125" s="108"/>
      <c r="O125" s="7"/>
      <c r="P125" s="8"/>
      <c r="Q125" s="58"/>
      <c r="R125" s="8"/>
      <c r="S125" s="18"/>
      <c r="T125" s="43"/>
      <c r="U125" s="1"/>
    </row>
    <row r="126" spans="1:21" x14ac:dyDescent="0.2">
      <c r="A126" s="7">
        <v>41713</v>
      </c>
      <c r="B126" s="30" t="s">
        <v>34</v>
      </c>
      <c r="C126" s="30" t="s">
        <v>15</v>
      </c>
      <c r="D126" s="30" t="s">
        <v>1</v>
      </c>
      <c r="E126" s="116">
        <v>0.29166666666666669</v>
      </c>
      <c r="F126" s="14">
        <v>0</v>
      </c>
      <c r="G126" s="1"/>
      <c r="H126" s="7">
        <v>41835</v>
      </c>
      <c r="I126" s="30" t="s">
        <v>34</v>
      </c>
      <c r="J126" s="30" t="s">
        <v>15</v>
      </c>
      <c r="K126" s="30" t="s">
        <v>1</v>
      </c>
      <c r="L126" s="116">
        <v>0.29166666666666669</v>
      </c>
      <c r="M126" s="14">
        <v>0</v>
      </c>
      <c r="N126" s="1"/>
      <c r="O126" s="7"/>
      <c r="P126" s="58"/>
      <c r="Q126" s="8"/>
      <c r="R126" s="8"/>
      <c r="S126" s="18"/>
      <c r="T126" s="43"/>
      <c r="U126" s="49"/>
    </row>
    <row r="127" spans="1:21" x14ac:dyDescent="0.2">
      <c r="A127" s="7">
        <v>41714</v>
      </c>
      <c r="B127" s="45"/>
      <c r="C127" s="45"/>
      <c r="D127" s="45"/>
      <c r="E127" s="85"/>
      <c r="F127" s="18"/>
      <c r="G127" s="103"/>
      <c r="H127" s="7">
        <v>41836</v>
      </c>
      <c r="I127" s="20"/>
      <c r="J127" s="20"/>
      <c r="K127" s="20"/>
      <c r="L127" s="139">
        <v>0.29166666666666669</v>
      </c>
      <c r="M127" s="21"/>
      <c r="N127" s="19" t="s">
        <v>35</v>
      </c>
      <c r="O127" s="50"/>
      <c r="P127" s="8"/>
      <c r="Q127" s="8"/>
      <c r="R127" s="8"/>
      <c r="S127" s="18"/>
      <c r="T127" s="57"/>
      <c r="U127" s="1"/>
    </row>
    <row r="128" spans="1:21" x14ac:dyDescent="0.2">
      <c r="A128" s="7">
        <v>41715</v>
      </c>
      <c r="B128" s="97"/>
      <c r="C128" s="98"/>
      <c r="D128" s="98"/>
      <c r="E128" s="99">
        <f>SUM(E122:E127)</f>
        <v>1.4583333333333335</v>
      </c>
      <c r="F128" s="100"/>
      <c r="G128" s="108"/>
      <c r="H128" s="7">
        <v>41837</v>
      </c>
      <c r="I128" s="20"/>
      <c r="J128" s="20"/>
      <c r="K128" s="20"/>
      <c r="L128" s="139">
        <v>0.29166666666666669</v>
      </c>
      <c r="M128" s="21"/>
      <c r="N128" s="19" t="s">
        <v>35</v>
      </c>
      <c r="O128" s="7"/>
      <c r="P128" s="8"/>
      <c r="Q128" s="8"/>
      <c r="R128" s="8"/>
      <c r="S128" s="48"/>
      <c r="T128" s="43"/>
      <c r="U128" s="1"/>
    </row>
    <row r="129" spans="1:21" x14ac:dyDescent="0.2">
      <c r="A129" s="7">
        <v>41716</v>
      </c>
      <c r="B129" s="30" t="s">
        <v>34</v>
      </c>
      <c r="C129" s="30" t="s">
        <v>15</v>
      </c>
      <c r="D129" s="30" t="s">
        <v>1</v>
      </c>
      <c r="E129" s="116">
        <v>0.29166666666666669</v>
      </c>
      <c r="F129" s="14">
        <v>0</v>
      </c>
      <c r="G129" s="1"/>
      <c r="H129" s="7">
        <v>41838</v>
      </c>
      <c r="I129" s="20"/>
      <c r="J129" s="20"/>
      <c r="K129" s="20"/>
      <c r="L129" s="139">
        <v>0.29166666666666669</v>
      </c>
      <c r="M129" s="21"/>
      <c r="N129" s="19" t="s">
        <v>35</v>
      </c>
      <c r="O129" s="7"/>
      <c r="P129" s="8"/>
      <c r="Q129" s="8"/>
      <c r="R129" s="58"/>
      <c r="S129" s="18"/>
      <c r="T129" s="43"/>
      <c r="U129" s="1"/>
    </row>
    <row r="130" spans="1:21" x14ac:dyDescent="0.2">
      <c r="A130" s="7">
        <v>41717</v>
      </c>
      <c r="B130" s="30" t="s">
        <v>34</v>
      </c>
      <c r="C130" s="30" t="s">
        <v>15</v>
      </c>
      <c r="D130" s="30" t="s">
        <v>1</v>
      </c>
      <c r="E130" s="116">
        <v>0.29166666666666669</v>
      </c>
      <c r="F130" s="14">
        <v>0</v>
      </c>
      <c r="G130" s="1"/>
      <c r="H130" s="7">
        <v>41839</v>
      </c>
      <c r="I130" s="20"/>
      <c r="J130" s="20"/>
      <c r="K130" s="20"/>
      <c r="L130" s="139">
        <v>0.29166666666666669</v>
      </c>
      <c r="M130" s="21"/>
      <c r="N130" s="19" t="s">
        <v>35</v>
      </c>
      <c r="O130" s="7"/>
      <c r="P130" s="8"/>
      <c r="Q130" s="58"/>
      <c r="R130" s="8"/>
      <c r="S130" s="18"/>
      <c r="T130" s="43"/>
      <c r="U130" s="1"/>
    </row>
    <row r="131" spans="1:21" x14ac:dyDescent="0.2">
      <c r="A131" s="7">
        <v>41718</v>
      </c>
      <c r="B131" s="30" t="s">
        <v>34</v>
      </c>
      <c r="C131" s="30" t="s">
        <v>15</v>
      </c>
      <c r="D131" s="30" t="s">
        <v>1</v>
      </c>
      <c r="E131" s="116">
        <v>0.29166666666666669</v>
      </c>
      <c r="F131" s="14">
        <v>0</v>
      </c>
      <c r="G131" s="1"/>
      <c r="H131" s="7">
        <v>41840</v>
      </c>
      <c r="I131" s="45"/>
      <c r="J131" s="45"/>
      <c r="K131" s="45"/>
      <c r="L131" s="85"/>
      <c r="M131" s="18"/>
      <c r="N131" s="103"/>
      <c r="O131" s="7"/>
      <c r="P131" s="58"/>
      <c r="Q131" s="8"/>
      <c r="R131" s="8"/>
      <c r="S131" s="18"/>
      <c r="T131" s="43"/>
      <c r="U131" s="49"/>
    </row>
    <row r="132" spans="1:21" x14ac:dyDescent="0.2">
      <c r="A132" s="7">
        <v>41719</v>
      </c>
      <c r="B132" s="30" t="s">
        <v>34</v>
      </c>
      <c r="C132" s="30" t="s">
        <v>15</v>
      </c>
      <c r="D132" s="30" t="s">
        <v>1</v>
      </c>
      <c r="E132" s="116">
        <v>0.29166666666666669</v>
      </c>
      <c r="F132" s="14">
        <v>0</v>
      </c>
      <c r="G132" s="1"/>
      <c r="H132" s="7">
        <v>41841</v>
      </c>
      <c r="I132" s="97"/>
      <c r="J132" s="98"/>
      <c r="K132" s="98"/>
      <c r="L132" s="99">
        <f>SUM(L126:L131)</f>
        <v>1.4583333333333335</v>
      </c>
      <c r="M132" s="100"/>
      <c r="N132" s="108"/>
      <c r="O132" s="50"/>
      <c r="P132" s="8"/>
      <c r="Q132" s="8"/>
      <c r="R132" s="8"/>
      <c r="S132" s="18"/>
      <c r="T132" s="57"/>
      <c r="U132" s="1"/>
    </row>
    <row r="133" spans="1:21" x14ac:dyDescent="0.2">
      <c r="A133" s="7">
        <v>41720</v>
      </c>
      <c r="B133" s="30" t="s">
        <v>34</v>
      </c>
      <c r="C133" s="30" t="s">
        <v>15</v>
      </c>
      <c r="D133" s="30" t="s">
        <v>1</v>
      </c>
      <c r="E133" s="116">
        <v>0.29166666666666669</v>
      </c>
      <c r="F133" s="14">
        <v>0</v>
      </c>
      <c r="G133" s="1"/>
      <c r="H133" s="7">
        <v>41842</v>
      </c>
      <c r="I133" s="30" t="s">
        <v>34</v>
      </c>
      <c r="J133" s="30" t="s">
        <v>15</v>
      </c>
      <c r="K133" s="30" t="s">
        <v>1</v>
      </c>
      <c r="L133" s="116">
        <v>0.29166666666666669</v>
      </c>
      <c r="M133" s="43"/>
      <c r="N133" s="1"/>
      <c r="O133" s="7"/>
      <c r="P133" s="8"/>
      <c r="Q133" s="8"/>
      <c r="R133" s="8"/>
      <c r="S133" s="48"/>
      <c r="T133" s="43"/>
      <c r="U133" s="1"/>
    </row>
    <row r="134" spans="1:21" x14ac:dyDescent="0.2">
      <c r="A134" s="7">
        <v>41721</v>
      </c>
      <c r="B134" s="45"/>
      <c r="C134" s="45"/>
      <c r="D134" s="45"/>
      <c r="E134" s="85"/>
      <c r="F134" s="18"/>
      <c r="G134" s="103"/>
      <c r="H134" s="7">
        <v>41843</v>
      </c>
      <c r="I134" s="30" t="s">
        <v>34</v>
      </c>
      <c r="J134" s="30" t="s">
        <v>15</v>
      </c>
      <c r="K134" s="30" t="s">
        <v>1</v>
      </c>
      <c r="L134" s="116">
        <v>0.29166666666666669</v>
      </c>
      <c r="M134" s="43"/>
      <c r="N134" s="1"/>
      <c r="O134" s="7"/>
      <c r="P134" s="8"/>
      <c r="Q134" s="8"/>
      <c r="R134" s="58"/>
      <c r="S134" s="18"/>
      <c r="T134" s="43"/>
      <c r="U134" s="1"/>
    </row>
    <row r="135" spans="1:21" x14ac:dyDescent="0.2">
      <c r="A135" s="7">
        <v>41722</v>
      </c>
      <c r="B135" s="97"/>
      <c r="C135" s="98"/>
      <c r="D135" s="98"/>
      <c r="E135" s="99">
        <f>SUM(E129:E134)</f>
        <v>1.4583333333333335</v>
      </c>
      <c r="F135" s="100"/>
      <c r="G135" s="108"/>
      <c r="H135" s="7">
        <v>41844</v>
      </c>
      <c r="I135" s="30" t="s">
        <v>34</v>
      </c>
      <c r="J135" s="30" t="s">
        <v>15</v>
      </c>
      <c r="K135" s="30" t="s">
        <v>1</v>
      </c>
      <c r="L135" s="116">
        <v>0.29166666666666669</v>
      </c>
      <c r="M135" s="43"/>
      <c r="N135" s="1"/>
      <c r="O135" s="7"/>
      <c r="P135" s="58"/>
      <c r="Q135" s="8"/>
      <c r="R135" s="8"/>
      <c r="S135" s="18"/>
      <c r="T135" s="43"/>
      <c r="U135" s="49"/>
    </row>
    <row r="136" spans="1:21" x14ac:dyDescent="0.2">
      <c r="A136" s="7">
        <v>41723</v>
      </c>
      <c r="B136" s="30" t="s">
        <v>34</v>
      </c>
      <c r="C136" s="30" t="s">
        <v>15</v>
      </c>
      <c r="D136" s="30" t="s">
        <v>1</v>
      </c>
      <c r="E136" s="116">
        <v>0.29166666666666669</v>
      </c>
      <c r="F136" s="14">
        <v>0</v>
      </c>
      <c r="G136" s="1"/>
      <c r="H136" s="7">
        <v>41845</v>
      </c>
      <c r="I136" s="30" t="s">
        <v>34</v>
      </c>
      <c r="J136" s="30" t="s">
        <v>15</v>
      </c>
      <c r="K136" s="30" t="s">
        <v>1</v>
      </c>
      <c r="L136" s="116">
        <v>0.29166666666666669</v>
      </c>
      <c r="M136" s="43"/>
      <c r="N136" s="1"/>
      <c r="O136" s="50"/>
      <c r="P136" s="8"/>
      <c r="Q136" s="8"/>
      <c r="R136" s="8"/>
      <c r="S136" s="18"/>
      <c r="T136" s="57"/>
      <c r="U136" s="1"/>
    </row>
    <row r="137" spans="1:21" x14ac:dyDescent="0.2">
      <c r="A137" s="7">
        <v>41724</v>
      </c>
      <c r="B137" s="30" t="s">
        <v>34</v>
      </c>
      <c r="C137" s="30" t="s">
        <v>15</v>
      </c>
      <c r="D137" s="30" t="s">
        <v>1</v>
      </c>
      <c r="E137" s="116">
        <v>0.29166666666666669</v>
      </c>
      <c r="F137" s="14">
        <v>0</v>
      </c>
      <c r="G137" s="1"/>
      <c r="H137" s="7">
        <v>41846</v>
      </c>
      <c r="I137" s="30" t="s">
        <v>34</v>
      </c>
      <c r="J137" s="30" t="s">
        <v>15</v>
      </c>
      <c r="K137" s="30" t="s">
        <v>1</v>
      </c>
      <c r="L137" s="116">
        <v>0.29166666666666669</v>
      </c>
      <c r="M137" s="43"/>
      <c r="N137" s="1"/>
      <c r="O137" s="7"/>
      <c r="P137" s="8"/>
      <c r="Q137" s="8"/>
      <c r="R137" s="8"/>
      <c r="S137" s="48"/>
      <c r="T137" s="43"/>
      <c r="U137" s="1"/>
    </row>
    <row r="138" spans="1:21" x14ac:dyDescent="0.2">
      <c r="A138" s="7">
        <v>41725</v>
      </c>
      <c r="B138" s="30" t="s">
        <v>34</v>
      </c>
      <c r="C138" s="30" t="s">
        <v>15</v>
      </c>
      <c r="D138" s="30" t="s">
        <v>1</v>
      </c>
      <c r="E138" s="116">
        <v>0.29166666666666669</v>
      </c>
      <c r="F138" s="14">
        <v>0</v>
      </c>
      <c r="G138" s="1"/>
      <c r="H138" s="7">
        <v>41847</v>
      </c>
      <c r="I138" s="45"/>
      <c r="J138" s="45"/>
      <c r="K138" s="45"/>
      <c r="L138" s="85"/>
      <c r="M138" s="18"/>
      <c r="N138" s="103"/>
      <c r="O138" s="7"/>
      <c r="P138" s="8"/>
      <c r="Q138" s="8"/>
      <c r="R138" s="58"/>
      <c r="S138" s="18"/>
      <c r="T138" s="43"/>
      <c r="U138" s="1"/>
    </row>
    <row r="139" spans="1:21" x14ac:dyDescent="0.2">
      <c r="A139" s="7">
        <v>41726</v>
      </c>
      <c r="B139" s="30" t="s">
        <v>34</v>
      </c>
      <c r="C139" s="30" t="s">
        <v>15</v>
      </c>
      <c r="D139" s="30" t="s">
        <v>1</v>
      </c>
      <c r="E139" s="116">
        <v>0.29166666666666669</v>
      </c>
      <c r="F139" s="14">
        <v>0</v>
      </c>
      <c r="G139" s="1"/>
      <c r="H139" s="7">
        <v>41848</v>
      </c>
      <c r="I139" s="97"/>
      <c r="J139" s="98"/>
      <c r="K139" s="98"/>
      <c r="L139" s="99">
        <f>SUM(L133:L138)</f>
        <v>1.4583333333333335</v>
      </c>
      <c r="M139" s="100"/>
      <c r="N139" s="108"/>
      <c r="O139" s="7"/>
      <c r="P139" s="8"/>
      <c r="Q139" s="58"/>
      <c r="R139" s="8"/>
      <c r="S139" s="18"/>
      <c r="T139" s="43"/>
      <c r="U139" s="1"/>
    </row>
    <row r="140" spans="1:21" x14ac:dyDescent="0.2">
      <c r="A140" s="7">
        <v>41727</v>
      </c>
      <c r="B140" s="30" t="s">
        <v>34</v>
      </c>
      <c r="C140" s="30" t="s">
        <v>15</v>
      </c>
      <c r="D140" s="30" t="s">
        <v>1</v>
      </c>
      <c r="E140" s="116">
        <v>0.29166666666666669</v>
      </c>
      <c r="F140" s="14">
        <v>0</v>
      </c>
      <c r="G140" s="1"/>
      <c r="H140" s="7">
        <v>41849</v>
      </c>
      <c r="I140" s="30" t="s">
        <v>34</v>
      </c>
      <c r="J140" s="30" t="s">
        <v>15</v>
      </c>
      <c r="K140" s="30" t="s">
        <v>1</v>
      </c>
      <c r="L140" s="116">
        <v>0.29166666666666669</v>
      </c>
      <c r="M140" s="43"/>
      <c r="N140" s="1"/>
      <c r="O140" s="7"/>
      <c r="P140" s="58"/>
      <c r="Q140" s="8"/>
      <c r="R140" s="8"/>
      <c r="S140" s="18"/>
      <c r="T140" s="43"/>
      <c r="U140" s="49"/>
    </row>
    <row r="141" spans="1:21" x14ac:dyDescent="0.2">
      <c r="A141" s="7">
        <v>41728</v>
      </c>
      <c r="B141" s="45"/>
      <c r="C141" s="45"/>
      <c r="D141" s="45"/>
      <c r="E141" s="85"/>
      <c r="F141" s="18"/>
      <c r="G141" s="103"/>
      <c r="H141" s="7">
        <v>41850</v>
      </c>
      <c r="I141" s="30" t="s">
        <v>34</v>
      </c>
      <c r="J141" s="30" t="s">
        <v>15</v>
      </c>
      <c r="K141" s="30" t="s">
        <v>1</v>
      </c>
      <c r="L141" s="116">
        <v>0.29166666666666669</v>
      </c>
      <c r="M141" s="43"/>
      <c r="N141" s="1"/>
      <c r="O141" s="50"/>
      <c r="P141" s="8"/>
      <c r="Q141" s="8"/>
      <c r="R141" s="8"/>
      <c r="S141" s="18"/>
      <c r="T141" s="57"/>
      <c r="U141" s="1"/>
    </row>
    <row r="142" spans="1:21" x14ac:dyDescent="0.2">
      <c r="A142" s="7"/>
      <c r="B142" s="97"/>
      <c r="C142" s="98"/>
      <c r="D142" s="98"/>
      <c r="E142" s="99">
        <f>SUM(E136:E141)</f>
        <v>1.4583333333333335</v>
      </c>
      <c r="F142" s="100"/>
      <c r="G142" s="108"/>
      <c r="H142" s="7"/>
      <c r="I142" s="8"/>
      <c r="J142" s="8"/>
      <c r="K142" s="8"/>
      <c r="L142" s="85"/>
      <c r="M142" s="43"/>
      <c r="N142" s="1"/>
      <c r="O142" s="7"/>
      <c r="P142" s="8"/>
      <c r="Q142" s="8"/>
      <c r="R142" s="8"/>
      <c r="S142" s="48"/>
      <c r="T142" s="43"/>
      <c r="U142" s="1"/>
    </row>
    <row r="143" spans="1:21" x14ac:dyDescent="0.2">
      <c r="A143" s="7"/>
      <c r="B143" s="8"/>
      <c r="C143" s="8"/>
      <c r="D143" s="8"/>
      <c r="E143" s="85"/>
      <c r="F143" s="43"/>
      <c r="G143" s="1"/>
      <c r="H143" s="7"/>
      <c r="I143" s="8"/>
      <c r="J143" s="8"/>
      <c r="K143" s="8"/>
      <c r="L143" s="85"/>
      <c r="M143" s="43"/>
      <c r="N143" s="1"/>
      <c r="O143" s="7"/>
      <c r="P143" s="8"/>
      <c r="Q143" s="8"/>
      <c r="R143" s="58"/>
      <c r="S143" s="18"/>
      <c r="T143" s="43"/>
      <c r="U143" s="1"/>
    </row>
    <row r="144" spans="1:21" x14ac:dyDescent="0.2">
      <c r="A144" s="7"/>
      <c r="B144" s="8"/>
      <c r="C144" s="8"/>
      <c r="D144" s="8"/>
      <c r="E144" s="85"/>
      <c r="F144" s="43"/>
      <c r="G144" s="1"/>
      <c r="H144" s="7"/>
      <c r="I144" s="8"/>
      <c r="J144" s="8"/>
      <c r="K144" s="8"/>
      <c r="L144" s="85"/>
      <c r="M144" s="43"/>
      <c r="N144" s="1"/>
      <c r="O144" s="7"/>
      <c r="P144" s="8"/>
      <c r="Q144" s="58"/>
      <c r="R144" s="8"/>
      <c r="S144" s="18"/>
      <c r="T144" s="43"/>
      <c r="U144" s="1"/>
    </row>
    <row r="145" spans="1:21" x14ac:dyDescent="0.2">
      <c r="A145" s="7"/>
      <c r="B145" s="8"/>
      <c r="C145" s="8"/>
      <c r="D145" s="8"/>
      <c r="E145" s="85"/>
      <c r="F145" s="43"/>
      <c r="G145" s="1"/>
      <c r="H145" s="7"/>
      <c r="I145" s="8"/>
      <c r="J145" s="8"/>
      <c r="K145" s="8"/>
      <c r="L145" s="85"/>
      <c r="M145" s="43"/>
      <c r="N145" s="1"/>
      <c r="O145" s="7"/>
      <c r="P145" s="58"/>
      <c r="Q145" s="8"/>
      <c r="R145" s="8"/>
      <c r="S145" s="18"/>
      <c r="T145" s="43"/>
      <c r="U145" s="49"/>
    </row>
    <row r="146" spans="1:21" x14ac:dyDescent="0.2">
      <c r="A146" s="7"/>
      <c r="B146" s="8"/>
      <c r="C146" s="8"/>
      <c r="D146" s="8"/>
      <c r="E146" s="85"/>
      <c r="F146" s="43"/>
      <c r="G146" s="1"/>
      <c r="H146" s="7"/>
      <c r="I146" s="8"/>
      <c r="J146" s="8"/>
      <c r="K146" s="8"/>
      <c r="L146" s="85"/>
      <c r="M146" s="43"/>
      <c r="N146" s="1"/>
      <c r="O146" s="50"/>
      <c r="P146" s="8"/>
      <c r="Q146" s="8"/>
      <c r="R146" s="8"/>
      <c r="S146" s="18"/>
      <c r="T146" s="57"/>
      <c r="U146" s="1"/>
    </row>
    <row r="147" spans="1:21" x14ac:dyDescent="0.2">
      <c r="A147" s="7"/>
      <c r="B147" s="8"/>
      <c r="C147" s="8"/>
      <c r="D147" s="8"/>
      <c r="E147" s="85"/>
      <c r="F147" s="43"/>
      <c r="G147" s="1"/>
      <c r="H147" s="7"/>
      <c r="I147" s="8"/>
      <c r="J147" s="8"/>
      <c r="K147" s="8"/>
      <c r="L147" s="85"/>
      <c r="M147" s="43"/>
      <c r="N147" s="1"/>
      <c r="O147" s="7"/>
      <c r="P147" s="8"/>
      <c r="Q147" s="8"/>
      <c r="R147" s="8"/>
      <c r="S147" s="48"/>
      <c r="T147" s="43"/>
      <c r="U147" s="1"/>
    </row>
    <row r="148" spans="1:21" x14ac:dyDescent="0.2">
      <c r="A148" s="7"/>
      <c r="B148" s="8"/>
      <c r="C148" s="8"/>
      <c r="D148" s="8"/>
      <c r="E148" s="85"/>
      <c r="F148" s="43"/>
      <c r="G148" s="1"/>
      <c r="H148" s="7"/>
      <c r="I148" s="8"/>
      <c r="J148" s="8"/>
      <c r="K148" s="8"/>
      <c r="L148" s="85"/>
      <c r="M148" s="43"/>
      <c r="N148" s="1"/>
      <c r="O148" s="7"/>
      <c r="P148" s="8"/>
      <c r="Q148" s="8"/>
      <c r="R148" s="58"/>
      <c r="S148" s="18"/>
      <c r="T148" s="43"/>
      <c r="U148" s="1"/>
    </row>
    <row r="149" spans="1:21" x14ac:dyDescent="0.2">
      <c r="A149" s="7"/>
      <c r="B149" s="8"/>
      <c r="C149" s="8"/>
      <c r="D149" s="8"/>
      <c r="E149" s="85"/>
      <c r="F149" s="43"/>
      <c r="G149" s="1"/>
      <c r="H149" s="7"/>
      <c r="I149" s="8"/>
      <c r="J149" s="8"/>
      <c r="K149" s="8"/>
      <c r="L149" s="85"/>
      <c r="M149" s="43"/>
      <c r="N149" s="1"/>
      <c r="O149" s="7"/>
      <c r="P149" s="8"/>
      <c r="Q149" s="58"/>
      <c r="R149" s="8"/>
      <c r="S149" s="18"/>
      <c r="T149" s="43"/>
      <c r="U149" s="1"/>
    </row>
    <row r="150" spans="1:21" x14ac:dyDescent="0.2">
      <c r="A150" s="7"/>
      <c r="B150" s="8"/>
      <c r="C150" s="8"/>
      <c r="D150" s="8"/>
      <c r="E150" s="85"/>
      <c r="F150" s="43"/>
      <c r="G150" s="1"/>
      <c r="H150" s="7"/>
      <c r="I150" s="8"/>
      <c r="J150" s="8"/>
      <c r="K150" s="8"/>
      <c r="L150" s="85"/>
      <c r="M150" s="43"/>
      <c r="N150" s="1"/>
      <c r="O150" s="7"/>
      <c r="P150" s="58"/>
      <c r="Q150" s="8"/>
      <c r="R150" s="8"/>
      <c r="S150" s="18"/>
      <c r="T150" s="43"/>
      <c r="U150" s="49"/>
    </row>
    <row r="151" spans="1:21" x14ac:dyDescent="0.2">
      <c r="A151" s="7"/>
      <c r="B151" s="8"/>
      <c r="C151" s="8"/>
      <c r="D151" s="8"/>
      <c r="E151" s="85"/>
      <c r="F151" s="43"/>
      <c r="G151" s="1"/>
      <c r="H151" s="7"/>
      <c r="I151" s="8"/>
      <c r="J151" s="8"/>
      <c r="K151" s="8"/>
      <c r="L151" s="85"/>
      <c r="M151" s="43"/>
      <c r="N151" s="1"/>
      <c r="O151" s="50"/>
      <c r="P151" s="8"/>
      <c r="Q151" s="8"/>
      <c r="R151" s="8"/>
      <c r="S151" s="18"/>
      <c r="T151" s="57"/>
      <c r="U151" s="1"/>
    </row>
    <row r="152" spans="1:21" x14ac:dyDescent="0.2">
      <c r="A152" s="7"/>
      <c r="B152" s="8"/>
      <c r="C152" s="8"/>
      <c r="D152" s="8"/>
      <c r="E152" s="85"/>
      <c r="F152" s="43"/>
      <c r="G152" s="1"/>
      <c r="H152" s="7"/>
      <c r="I152" s="8"/>
      <c r="J152" s="8"/>
      <c r="K152" s="8"/>
      <c r="L152" s="85"/>
      <c r="M152" s="43"/>
      <c r="N152" s="1"/>
      <c r="O152" s="7"/>
      <c r="P152" s="8"/>
      <c r="Q152" s="8"/>
      <c r="R152" s="8"/>
      <c r="S152" s="48"/>
      <c r="T152" s="43"/>
      <c r="U152" s="1"/>
    </row>
    <row r="153" spans="1:21" x14ac:dyDescent="0.2">
      <c r="A153" s="7"/>
      <c r="B153" s="8"/>
      <c r="C153" s="8"/>
      <c r="D153" s="8"/>
      <c r="E153" s="85"/>
      <c r="F153" s="43"/>
      <c r="G153" s="1"/>
      <c r="H153" s="7"/>
      <c r="I153" s="8"/>
      <c r="J153" s="8"/>
      <c r="K153" s="8"/>
      <c r="L153" s="85"/>
      <c r="M153" s="43"/>
      <c r="N153" s="1"/>
      <c r="O153" s="7"/>
      <c r="P153" s="8"/>
      <c r="Q153" s="8"/>
      <c r="R153" s="58"/>
      <c r="S153" s="18"/>
      <c r="T153" s="43"/>
      <c r="U153" s="1"/>
    </row>
    <row r="154" spans="1:21" x14ac:dyDescent="0.2">
      <c r="A154" s="7"/>
      <c r="B154" s="8"/>
      <c r="C154" s="8"/>
      <c r="D154" s="8"/>
      <c r="E154" s="85"/>
      <c r="F154" s="43"/>
      <c r="G154" s="1"/>
      <c r="H154" s="7"/>
      <c r="I154" s="8"/>
      <c r="J154" s="8"/>
      <c r="K154" s="8"/>
      <c r="L154" s="85"/>
      <c r="M154" s="43"/>
      <c r="N154" s="1"/>
      <c r="O154" s="7"/>
      <c r="P154" s="8"/>
      <c r="Q154" s="58"/>
      <c r="R154" s="8"/>
      <c r="S154" s="18"/>
      <c r="T154" s="43"/>
      <c r="U154" s="1"/>
    </row>
    <row r="155" spans="1:21" x14ac:dyDescent="0.2">
      <c r="A155" s="7"/>
      <c r="B155" s="8"/>
      <c r="C155" s="8"/>
      <c r="D155" s="8"/>
      <c r="E155" s="85"/>
      <c r="F155" s="44"/>
      <c r="G155" s="29"/>
      <c r="H155" s="7"/>
      <c r="I155" s="8"/>
      <c r="J155" s="8"/>
      <c r="K155" s="8"/>
      <c r="L155" s="85"/>
      <c r="M155" s="44"/>
      <c r="N155" s="29"/>
      <c r="O155" s="7"/>
      <c r="P155" s="58"/>
      <c r="Q155" s="8"/>
      <c r="R155" s="8"/>
      <c r="S155" s="18"/>
      <c r="T155" s="43"/>
      <c r="U155" s="49"/>
    </row>
    <row r="156" spans="1:21" x14ac:dyDescent="0.2">
      <c r="A156" s="7"/>
      <c r="B156" s="8"/>
      <c r="C156" s="8"/>
      <c r="D156" s="8"/>
      <c r="E156" s="85"/>
      <c r="F156" s="43"/>
      <c r="G156" s="1"/>
      <c r="H156" s="7"/>
      <c r="I156" s="8"/>
      <c r="J156" s="8"/>
      <c r="K156" s="8"/>
      <c r="L156" s="85"/>
      <c r="M156" s="43"/>
      <c r="N156" s="1"/>
      <c r="O156" s="50"/>
      <c r="P156" s="8"/>
      <c r="Q156" s="8"/>
      <c r="R156" s="8"/>
      <c r="S156" s="18"/>
      <c r="T156" s="57"/>
      <c r="U156" s="1"/>
    </row>
    <row r="157" spans="1:21" x14ac:dyDescent="0.2">
      <c r="A157" s="7"/>
      <c r="B157" s="8"/>
      <c r="C157" s="8"/>
      <c r="D157" s="8"/>
      <c r="E157" s="85"/>
      <c r="F157" s="43"/>
      <c r="G157" s="1"/>
      <c r="H157" s="7"/>
      <c r="I157" s="8"/>
      <c r="J157" s="8"/>
      <c r="K157" s="8"/>
      <c r="L157" s="85"/>
      <c r="M157" s="43"/>
      <c r="N157" s="1"/>
      <c r="O157" s="7"/>
      <c r="P157" s="8"/>
      <c r="Q157" s="8"/>
      <c r="R157" s="8"/>
      <c r="S157" s="48"/>
      <c r="T157" s="43"/>
      <c r="U157" s="1"/>
    </row>
    <row r="158" spans="1:21" x14ac:dyDescent="0.2">
      <c r="A158" s="7"/>
      <c r="B158" s="8"/>
      <c r="C158" s="8"/>
      <c r="D158" s="8"/>
      <c r="E158" s="85"/>
      <c r="F158" s="43"/>
      <c r="G158" s="1"/>
      <c r="H158" s="7"/>
      <c r="I158" s="8"/>
      <c r="J158" s="8"/>
      <c r="K158" s="8"/>
      <c r="L158" s="85"/>
      <c r="M158" s="43"/>
      <c r="N158" s="1"/>
      <c r="O158" s="7"/>
      <c r="P158" s="8"/>
      <c r="Q158" s="8"/>
      <c r="R158" s="58"/>
      <c r="S158" s="18"/>
      <c r="T158" s="43"/>
      <c r="U158" s="1"/>
    </row>
    <row r="159" spans="1:21" x14ac:dyDescent="0.2">
      <c r="A159" s="7"/>
      <c r="B159" s="8"/>
      <c r="C159" s="8"/>
      <c r="D159" s="8"/>
      <c r="E159" s="85"/>
      <c r="F159" s="43"/>
      <c r="G159" s="1"/>
      <c r="H159" s="7"/>
      <c r="I159" s="8"/>
      <c r="J159" s="8"/>
      <c r="K159" s="8"/>
      <c r="L159" s="85"/>
      <c r="M159" s="43"/>
      <c r="N159" s="1"/>
      <c r="O159" s="7"/>
      <c r="P159" s="8"/>
      <c r="Q159" s="8"/>
      <c r="R159" s="8"/>
      <c r="S159" s="85"/>
      <c r="T159" s="43"/>
      <c r="U159" s="1"/>
    </row>
    <row r="160" spans="1:21" x14ac:dyDescent="0.2">
      <c r="A160" s="7"/>
      <c r="B160" s="8"/>
      <c r="C160" s="8"/>
      <c r="D160" s="8"/>
      <c r="E160" s="85"/>
      <c r="F160" s="43"/>
      <c r="G160" s="1"/>
      <c r="H160" s="7"/>
      <c r="I160" s="8"/>
      <c r="J160" s="8"/>
      <c r="K160" s="8"/>
      <c r="L160" s="85"/>
      <c r="M160" s="43"/>
      <c r="N160" s="1"/>
      <c r="O160" s="7"/>
      <c r="P160" s="8"/>
      <c r="Q160" s="8"/>
      <c r="R160" s="8"/>
      <c r="S160" s="85"/>
      <c r="T160" s="43"/>
      <c r="U160" s="1"/>
    </row>
    <row r="161" spans="1:21" x14ac:dyDescent="0.2">
      <c r="A161" s="7"/>
      <c r="B161" s="8"/>
      <c r="C161" s="8"/>
      <c r="D161" s="8"/>
      <c r="E161" s="85"/>
      <c r="F161" s="43"/>
      <c r="G161" s="1"/>
      <c r="H161" s="7"/>
      <c r="I161" s="8"/>
      <c r="J161" s="8"/>
      <c r="K161" s="8"/>
      <c r="L161" s="85"/>
      <c r="M161" s="43"/>
      <c r="N161" s="1"/>
      <c r="O161" s="7"/>
      <c r="P161" s="8"/>
      <c r="Q161" s="8"/>
      <c r="R161" s="8"/>
      <c r="S161" s="85"/>
      <c r="T161" s="43"/>
      <c r="U161" s="1"/>
    </row>
    <row r="162" spans="1:21" ht="13.5" thickBot="1" x14ac:dyDescent="0.25">
      <c r="A162" s="7"/>
      <c r="B162" s="8"/>
      <c r="C162" s="8"/>
      <c r="D162" s="8"/>
      <c r="E162" s="85"/>
      <c r="F162" s="43"/>
      <c r="G162" s="1"/>
      <c r="H162" s="7"/>
      <c r="I162" s="8"/>
      <c r="J162" s="8"/>
      <c r="K162" s="8"/>
      <c r="L162" s="85"/>
      <c r="M162" s="43"/>
      <c r="N162" s="1"/>
      <c r="O162" s="7"/>
      <c r="P162" s="8"/>
      <c r="Q162" s="8"/>
      <c r="R162" s="8"/>
      <c r="S162" s="85"/>
      <c r="T162" s="43"/>
      <c r="U162" s="1"/>
    </row>
    <row r="163" spans="1:21" ht="13.5" thickBot="1" x14ac:dyDescent="0.25">
      <c r="A163" s="17" t="s">
        <v>46</v>
      </c>
      <c r="B163" s="15" t="s">
        <v>47</v>
      </c>
      <c r="C163" s="15"/>
      <c r="D163" s="15"/>
      <c r="E163" s="15"/>
      <c r="F163" s="53" t="s">
        <v>116</v>
      </c>
      <c r="G163" s="16" t="s">
        <v>70</v>
      </c>
      <c r="H163" s="17" t="s">
        <v>46</v>
      </c>
      <c r="I163" s="15" t="s">
        <v>47</v>
      </c>
      <c r="J163" s="15"/>
      <c r="K163" s="15"/>
      <c r="L163" s="15"/>
      <c r="M163" s="53" t="s">
        <v>120</v>
      </c>
      <c r="N163" s="16" t="s">
        <v>70</v>
      </c>
      <c r="O163" s="17" t="s">
        <v>46</v>
      </c>
      <c r="P163" s="15" t="s">
        <v>47</v>
      </c>
      <c r="Q163" s="15"/>
      <c r="R163" s="15"/>
      <c r="S163" s="15"/>
      <c r="T163" s="53" t="s">
        <v>124</v>
      </c>
      <c r="U163" s="16" t="s">
        <v>70</v>
      </c>
    </row>
    <row r="164" spans="1:21" x14ac:dyDescent="0.2">
      <c r="A164" s="3" t="s">
        <v>18</v>
      </c>
      <c r="B164" s="4" t="s">
        <v>19</v>
      </c>
      <c r="C164" s="4" t="s">
        <v>21</v>
      </c>
      <c r="D164" s="4" t="s">
        <v>20</v>
      </c>
      <c r="E164" s="5" t="s">
        <v>43</v>
      </c>
      <c r="F164" s="5" t="s">
        <v>22</v>
      </c>
      <c r="G164" s="6" t="s">
        <v>30</v>
      </c>
      <c r="H164" s="3" t="s">
        <v>18</v>
      </c>
      <c r="I164" s="4" t="s">
        <v>19</v>
      </c>
      <c r="J164" s="4" t="s">
        <v>21</v>
      </c>
      <c r="K164" s="4" t="s">
        <v>20</v>
      </c>
      <c r="L164" s="5" t="s">
        <v>43</v>
      </c>
      <c r="M164" s="5" t="s">
        <v>22</v>
      </c>
      <c r="N164" s="6" t="s">
        <v>30</v>
      </c>
      <c r="O164" s="3" t="s">
        <v>18</v>
      </c>
      <c r="P164" s="4" t="s">
        <v>19</v>
      </c>
      <c r="Q164" s="4" t="s">
        <v>21</v>
      </c>
      <c r="R164" s="4" t="s">
        <v>20</v>
      </c>
      <c r="S164" s="5" t="s">
        <v>43</v>
      </c>
      <c r="T164" s="5" t="s">
        <v>22</v>
      </c>
      <c r="U164" s="6" t="s">
        <v>30</v>
      </c>
    </row>
    <row r="165" spans="1:21" x14ac:dyDescent="0.2">
      <c r="A165" s="7">
        <v>41729</v>
      </c>
      <c r="B165" s="97"/>
      <c r="C165" s="98"/>
      <c r="D165" s="98"/>
      <c r="E165" s="99"/>
      <c r="F165" s="100"/>
      <c r="G165" s="108"/>
      <c r="H165" s="7">
        <v>41851</v>
      </c>
      <c r="I165" s="30" t="s">
        <v>34</v>
      </c>
      <c r="J165" s="30" t="s">
        <v>15</v>
      </c>
      <c r="K165" s="30" t="s">
        <v>1</v>
      </c>
      <c r="L165" s="116">
        <v>0.29166666666666669</v>
      </c>
      <c r="M165" s="43"/>
      <c r="N165" s="1"/>
      <c r="O165" s="7"/>
      <c r="P165" s="58"/>
      <c r="Q165" s="8"/>
      <c r="R165" s="8"/>
      <c r="S165" s="18"/>
      <c r="T165" s="43"/>
      <c r="U165" s="49"/>
    </row>
    <row r="166" spans="1:21" x14ac:dyDescent="0.2">
      <c r="A166" s="7">
        <v>41730</v>
      </c>
      <c r="B166" s="75"/>
      <c r="C166" s="75"/>
      <c r="D166" s="75"/>
      <c r="E166" s="138">
        <v>0.29166666666666669</v>
      </c>
      <c r="F166" s="76"/>
      <c r="G166" s="202" t="s">
        <v>50</v>
      </c>
      <c r="H166" s="7">
        <v>41852</v>
      </c>
      <c r="I166" s="30" t="s">
        <v>34</v>
      </c>
      <c r="J166" s="30" t="s">
        <v>15</v>
      </c>
      <c r="K166" s="30" t="s">
        <v>1</v>
      </c>
      <c r="L166" s="116">
        <v>0.29166666666666669</v>
      </c>
      <c r="M166" s="43"/>
      <c r="N166" s="1"/>
      <c r="O166" s="50"/>
      <c r="P166" s="8"/>
      <c r="Q166" s="8"/>
      <c r="R166" s="8"/>
      <c r="S166" s="18"/>
      <c r="T166" s="57"/>
      <c r="U166" s="1"/>
    </row>
    <row r="167" spans="1:21" x14ac:dyDescent="0.2">
      <c r="A167" s="7">
        <v>41731</v>
      </c>
      <c r="B167" s="30" t="s">
        <v>34</v>
      </c>
      <c r="C167" s="30" t="s">
        <v>15</v>
      </c>
      <c r="D167" s="30" t="s">
        <v>1</v>
      </c>
      <c r="E167" s="116">
        <v>0.29166666666666669</v>
      </c>
      <c r="F167" s="14">
        <v>0</v>
      </c>
      <c r="G167" s="1"/>
      <c r="H167" s="7">
        <v>41853</v>
      </c>
      <c r="I167" s="30" t="s">
        <v>34</v>
      </c>
      <c r="J167" s="30" t="s">
        <v>15</v>
      </c>
      <c r="K167" s="30" t="s">
        <v>1</v>
      </c>
      <c r="L167" s="116">
        <v>0.29166666666666669</v>
      </c>
      <c r="M167" s="43"/>
      <c r="N167" s="1"/>
      <c r="O167" s="7"/>
      <c r="P167" s="8"/>
      <c r="Q167" s="8"/>
      <c r="R167" s="8"/>
      <c r="S167" s="48"/>
      <c r="T167" s="43"/>
      <c r="U167" s="1"/>
    </row>
    <row r="168" spans="1:21" x14ac:dyDescent="0.2">
      <c r="A168" s="7">
        <v>41732</v>
      </c>
      <c r="B168" s="30" t="s">
        <v>34</v>
      </c>
      <c r="C168" s="30" t="s">
        <v>15</v>
      </c>
      <c r="D168" s="30" t="s">
        <v>1</v>
      </c>
      <c r="E168" s="116">
        <v>0.29166666666666669</v>
      </c>
      <c r="F168" s="14">
        <v>0</v>
      </c>
      <c r="G168" s="1"/>
      <c r="H168" s="7">
        <v>41854</v>
      </c>
      <c r="I168" s="45"/>
      <c r="J168" s="45"/>
      <c r="K168" s="45"/>
      <c r="L168" s="85"/>
      <c r="M168" s="18"/>
      <c r="N168" s="103"/>
      <c r="O168" s="7"/>
      <c r="P168" s="8"/>
      <c r="Q168" s="8"/>
      <c r="R168" s="58"/>
      <c r="S168" s="18"/>
      <c r="T168" s="43"/>
      <c r="U168" s="1"/>
    </row>
    <row r="169" spans="1:21" x14ac:dyDescent="0.2">
      <c r="A169" s="7">
        <v>41733</v>
      </c>
      <c r="B169" s="30" t="s">
        <v>34</v>
      </c>
      <c r="C169" s="30" t="s">
        <v>15</v>
      </c>
      <c r="D169" s="30" t="s">
        <v>1</v>
      </c>
      <c r="E169" s="116">
        <v>0.29166666666666669</v>
      </c>
      <c r="F169" s="14">
        <v>0</v>
      </c>
      <c r="G169" s="1"/>
      <c r="H169" s="7">
        <v>41855</v>
      </c>
      <c r="I169" s="97"/>
      <c r="J169" s="98"/>
      <c r="K169" s="98"/>
      <c r="L169" s="99">
        <f>SUM(L140:L168)</f>
        <v>1.4583333333333335</v>
      </c>
      <c r="M169" s="100"/>
      <c r="N169" s="108"/>
      <c r="O169" s="7"/>
      <c r="P169" s="8"/>
      <c r="Q169" s="58"/>
      <c r="R169" s="8"/>
      <c r="S169" s="18"/>
      <c r="T169" s="43"/>
      <c r="U169" s="1"/>
    </row>
    <row r="170" spans="1:21" x14ac:dyDescent="0.2">
      <c r="A170" s="7">
        <v>41734</v>
      </c>
      <c r="B170" s="30" t="s">
        <v>34</v>
      </c>
      <c r="C170" s="30" t="s">
        <v>15</v>
      </c>
      <c r="D170" s="30" t="s">
        <v>1</v>
      </c>
      <c r="E170" s="116">
        <v>0.29166666666666669</v>
      </c>
      <c r="F170" s="14">
        <v>0</v>
      </c>
      <c r="G170" s="1"/>
      <c r="H170" s="7">
        <v>41856</v>
      </c>
      <c r="I170" s="30" t="s">
        <v>34</v>
      </c>
      <c r="J170" s="30" t="s">
        <v>15</v>
      </c>
      <c r="K170" s="30" t="s">
        <v>1</v>
      </c>
      <c r="L170" s="116">
        <v>0.29166666666666669</v>
      </c>
      <c r="M170" s="43"/>
      <c r="N170" s="1"/>
      <c r="O170" s="7"/>
      <c r="P170" s="58"/>
      <c r="Q170" s="8"/>
      <c r="R170" s="8"/>
      <c r="S170" s="18"/>
      <c r="T170" s="43"/>
      <c r="U170" s="49"/>
    </row>
    <row r="171" spans="1:21" x14ac:dyDescent="0.2">
      <c r="A171" s="7">
        <v>41735</v>
      </c>
      <c r="B171" s="45"/>
      <c r="C171" s="45"/>
      <c r="D171" s="45"/>
      <c r="E171" s="85"/>
      <c r="F171" s="18"/>
      <c r="G171" s="103"/>
      <c r="H171" s="7">
        <v>41857</v>
      </c>
      <c r="I171" s="30" t="s">
        <v>34</v>
      </c>
      <c r="J171" s="30" t="s">
        <v>15</v>
      </c>
      <c r="K171" s="30" t="s">
        <v>1</v>
      </c>
      <c r="L171" s="116">
        <v>0.29166666666666669</v>
      </c>
      <c r="M171" s="43"/>
      <c r="N171" s="1"/>
      <c r="O171" s="50"/>
      <c r="P171" s="8"/>
      <c r="Q171" s="8"/>
      <c r="R171" s="8"/>
      <c r="S171" s="18"/>
      <c r="T171" s="57"/>
      <c r="U171" s="1"/>
    </row>
    <row r="172" spans="1:21" x14ac:dyDescent="0.2">
      <c r="A172" s="7">
        <v>41736</v>
      </c>
      <c r="B172" s="97"/>
      <c r="C172" s="98"/>
      <c r="D172" s="98"/>
      <c r="E172" s="99">
        <f>SUM(E166:E171)</f>
        <v>1.4583333333333335</v>
      </c>
      <c r="F172" s="100"/>
      <c r="G172" s="108"/>
      <c r="H172" s="7">
        <v>41858</v>
      </c>
      <c r="I172" s="30" t="s">
        <v>34</v>
      </c>
      <c r="J172" s="30" t="s">
        <v>15</v>
      </c>
      <c r="K172" s="30" t="s">
        <v>1</v>
      </c>
      <c r="L172" s="116">
        <v>0.29166666666666669</v>
      </c>
      <c r="M172" s="43"/>
      <c r="N172" s="1"/>
      <c r="O172" s="7"/>
      <c r="P172" s="8"/>
      <c r="Q172" s="8"/>
      <c r="R172" s="8"/>
      <c r="S172" s="48"/>
      <c r="T172" s="43"/>
      <c r="U172" s="1"/>
    </row>
    <row r="173" spans="1:21" x14ac:dyDescent="0.2">
      <c r="A173" s="7">
        <v>41737</v>
      </c>
      <c r="B173" s="30" t="s">
        <v>34</v>
      </c>
      <c r="C173" s="30" t="s">
        <v>15</v>
      </c>
      <c r="D173" s="30" t="s">
        <v>1</v>
      </c>
      <c r="E173" s="116">
        <v>0.29166666666666669</v>
      </c>
      <c r="F173" s="14">
        <v>0</v>
      </c>
      <c r="G173" s="1"/>
      <c r="H173" s="7">
        <v>41859</v>
      </c>
      <c r="I173" s="30" t="s">
        <v>34</v>
      </c>
      <c r="J173" s="30" t="s">
        <v>15</v>
      </c>
      <c r="K173" s="30" t="s">
        <v>1</v>
      </c>
      <c r="L173" s="116">
        <v>0.29166666666666669</v>
      </c>
      <c r="M173" s="43"/>
      <c r="N173" s="1"/>
      <c r="O173" s="7"/>
      <c r="P173" s="8"/>
      <c r="Q173" s="8"/>
      <c r="R173" s="58"/>
      <c r="S173" s="18"/>
      <c r="T173" s="43"/>
      <c r="U173" s="1"/>
    </row>
    <row r="174" spans="1:21" x14ac:dyDescent="0.2">
      <c r="A174" s="7">
        <v>41738</v>
      </c>
      <c r="B174" s="30" t="s">
        <v>34</v>
      </c>
      <c r="C174" s="30" t="s">
        <v>15</v>
      </c>
      <c r="D174" s="30" t="s">
        <v>1</v>
      </c>
      <c r="E174" s="116">
        <v>0.29166666666666669</v>
      </c>
      <c r="F174" s="14">
        <v>0</v>
      </c>
      <c r="G174" s="1"/>
      <c r="H174" s="7">
        <v>41860</v>
      </c>
      <c r="I174" s="30" t="s">
        <v>34</v>
      </c>
      <c r="J174" s="30" t="s">
        <v>15</v>
      </c>
      <c r="K174" s="30" t="s">
        <v>1</v>
      </c>
      <c r="L174" s="116">
        <v>0.29166666666666669</v>
      </c>
      <c r="M174" s="43"/>
      <c r="N174" s="1"/>
      <c r="O174" s="7"/>
      <c r="P174" s="8"/>
      <c r="Q174" s="58"/>
      <c r="R174" s="8"/>
      <c r="S174" s="18"/>
      <c r="T174" s="43"/>
      <c r="U174" s="1"/>
    </row>
    <row r="175" spans="1:21" x14ac:dyDescent="0.2">
      <c r="A175" s="7">
        <v>41739</v>
      </c>
      <c r="B175" s="30" t="s">
        <v>34</v>
      </c>
      <c r="C175" s="30" t="s">
        <v>15</v>
      </c>
      <c r="D175" s="30" t="s">
        <v>1</v>
      </c>
      <c r="E175" s="116">
        <v>0.29166666666666669</v>
      </c>
      <c r="F175" s="14">
        <v>0</v>
      </c>
      <c r="G175" s="1"/>
      <c r="H175" s="7">
        <v>41861</v>
      </c>
      <c r="I175" s="45"/>
      <c r="J175" s="45"/>
      <c r="K175" s="45"/>
      <c r="L175" s="85"/>
      <c r="M175" s="18"/>
      <c r="N175" s="103"/>
      <c r="O175" s="7"/>
      <c r="P175" s="58"/>
      <c r="Q175" s="8"/>
      <c r="R175" s="8"/>
      <c r="S175" s="18"/>
      <c r="T175" s="43"/>
      <c r="U175" s="49"/>
    </row>
    <row r="176" spans="1:21" x14ac:dyDescent="0.2">
      <c r="A176" s="7">
        <v>41740</v>
      </c>
      <c r="B176" s="30" t="s">
        <v>34</v>
      </c>
      <c r="C176" s="30" t="s">
        <v>15</v>
      </c>
      <c r="D176" s="30" t="s">
        <v>1</v>
      </c>
      <c r="E176" s="116">
        <v>0.29166666666666669</v>
      </c>
      <c r="F176" s="14">
        <v>0</v>
      </c>
      <c r="G176" s="1"/>
      <c r="H176" s="7">
        <v>41862</v>
      </c>
      <c r="I176" s="97"/>
      <c r="J176" s="98"/>
      <c r="K176" s="98"/>
      <c r="L176" s="99">
        <f>SUM(L170:L175)</f>
        <v>1.4583333333333335</v>
      </c>
      <c r="M176" s="100"/>
      <c r="N176" s="108"/>
      <c r="O176" s="50"/>
      <c r="P176" s="8"/>
      <c r="Q176" s="8"/>
      <c r="R176" s="8"/>
      <c r="S176" s="18"/>
      <c r="T176" s="57"/>
      <c r="U176" s="1"/>
    </row>
    <row r="177" spans="1:21" x14ac:dyDescent="0.2">
      <c r="A177" s="7">
        <v>41741</v>
      </c>
      <c r="B177" s="30" t="s">
        <v>34</v>
      </c>
      <c r="C177" s="30" t="s">
        <v>15</v>
      </c>
      <c r="D177" s="30" t="s">
        <v>1</v>
      </c>
      <c r="E177" s="116">
        <v>0.29166666666666669</v>
      </c>
      <c r="F177" s="14">
        <v>0</v>
      </c>
      <c r="G177" s="1"/>
      <c r="H177" s="7">
        <v>41863</v>
      </c>
      <c r="I177" s="30" t="s">
        <v>34</v>
      </c>
      <c r="J177" s="30" t="s">
        <v>15</v>
      </c>
      <c r="K177" s="30" t="s">
        <v>1</v>
      </c>
      <c r="L177" s="116">
        <v>0.29166666666666669</v>
      </c>
      <c r="M177" s="43"/>
      <c r="N177" s="1"/>
      <c r="O177" s="7"/>
      <c r="P177" s="8"/>
      <c r="Q177" s="8"/>
      <c r="R177" s="8"/>
      <c r="S177" s="48"/>
      <c r="T177" s="43"/>
      <c r="U177" s="1"/>
    </row>
    <row r="178" spans="1:21" x14ac:dyDescent="0.2">
      <c r="A178" s="7">
        <v>41742</v>
      </c>
      <c r="B178" s="203" t="s">
        <v>28</v>
      </c>
      <c r="C178" s="203" t="s">
        <v>153</v>
      </c>
      <c r="D178" s="203" t="s">
        <v>340</v>
      </c>
      <c r="E178" s="116">
        <v>0.16666666666666666</v>
      </c>
      <c r="F178" s="204">
        <v>4</v>
      </c>
      <c r="G178" s="103"/>
      <c r="H178" s="7">
        <v>41864</v>
      </c>
      <c r="I178" s="30" t="s">
        <v>34</v>
      </c>
      <c r="J178" s="30" t="s">
        <v>15</v>
      </c>
      <c r="K178" s="30" t="s">
        <v>1</v>
      </c>
      <c r="L178" s="116">
        <v>0.29166666666666669</v>
      </c>
      <c r="M178" s="43"/>
      <c r="N178" s="1"/>
      <c r="O178" s="7"/>
      <c r="P178" s="8"/>
      <c r="Q178" s="8"/>
      <c r="R178" s="58"/>
      <c r="S178" s="18"/>
      <c r="T178" s="43"/>
      <c r="U178" s="1"/>
    </row>
    <row r="179" spans="1:21" x14ac:dyDescent="0.2">
      <c r="A179" s="7">
        <v>41743</v>
      </c>
      <c r="B179" s="97"/>
      <c r="C179" s="98"/>
      <c r="D179" s="98"/>
      <c r="E179" s="99">
        <f>SUM(E173:E178)</f>
        <v>1.6250000000000002</v>
      </c>
      <c r="F179" s="100"/>
      <c r="G179" s="108"/>
      <c r="H179" s="7">
        <v>41865</v>
      </c>
      <c r="I179" s="75"/>
      <c r="J179" s="75"/>
      <c r="K179" s="75"/>
      <c r="L179" s="138">
        <v>0.29166666666666669</v>
      </c>
      <c r="M179" s="76"/>
      <c r="N179" s="202" t="s">
        <v>50</v>
      </c>
      <c r="O179" s="7"/>
      <c r="P179" s="8"/>
      <c r="Q179" s="58"/>
      <c r="R179" s="8"/>
      <c r="S179" s="18"/>
      <c r="T179" s="43"/>
      <c r="U179" s="1"/>
    </row>
    <row r="180" spans="1:21" x14ac:dyDescent="0.2">
      <c r="A180" s="7">
        <v>41744</v>
      </c>
      <c r="B180" s="30" t="s">
        <v>34</v>
      </c>
      <c r="C180" s="30" t="s">
        <v>15</v>
      </c>
      <c r="D180" s="30" t="s">
        <v>1</v>
      </c>
      <c r="E180" s="116">
        <v>0.29166666666666669</v>
      </c>
      <c r="F180" s="14">
        <v>0</v>
      </c>
      <c r="G180" s="1"/>
      <c r="H180" s="7">
        <v>41866</v>
      </c>
      <c r="I180" s="30" t="s">
        <v>34</v>
      </c>
      <c r="J180" s="30" t="s">
        <v>15</v>
      </c>
      <c r="K180" s="30" t="s">
        <v>1</v>
      </c>
      <c r="L180" s="116">
        <v>0.29166666666666669</v>
      </c>
      <c r="M180" s="43"/>
      <c r="N180" s="1"/>
      <c r="O180" s="7"/>
      <c r="P180" s="58"/>
      <c r="Q180" s="8"/>
      <c r="R180" s="8"/>
      <c r="S180" s="18"/>
      <c r="T180" s="43"/>
      <c r="U180" s="49"/>
    </row>
    <row r="181" spans="1:21" x14ac:dyDescent="0.2">
      <c r="A181" s="7">
        <v>41745</v>
      </c>
      <c r="B181" s="30" t="s">
        <v>34</v>
      </c>
      <c r="C181" s="30" t="s">
        <v>15</v>
      </c>
      <c r="D181" s="30" t="s">
        <v>1</v>
      </c>
      <c r="E181" s="116">
        <v>0.29166666666666669</v>
      </c>
      <c r="F181" s="14">
        <v>0</v>
      </c>
      <c r="G181" s="1"/>
      <c r="H181" s="7">
        <v>41867</v>
      </c>
      <c r="I181" s="30" t="s">
        <v>34</v>
      </c>
      <c r="J181" s="30" t="s">
        <v>15</v>
      </c>
      <c r="K181" s="30" t="s">
        <v>1</v>
      </c>
      <c r="L181" s="116">
        <v>0.29166666666666669</v>
      </c>
      <c r="M181" s="43"/>
      <c r="N181" s="1"/>
      <c r="O181" s="50"/>
      <c r="P181" s="8"/>
      <c r="Q181" s="8"/>
      <c r="R181" s="8"/>
      <c r="S181" s="18"/>
      <c r="T181" s="57"/>
      <c r="U181" s="1"/>
    </row>
    <row r="182" spans="1:21" x14ac:dyDescent="0.2">
      <c r="A182" s="7">
        <v>41746</v>
      </c>
      <c r="B182" s="30" t="s">
        <v>34</v>
      </c>
      <c r="C182" s="30" t="s">
        <v>15</v>
      </c>
      <c r="D182" s="30" t="s">
        <v>1</v>
      </c>
      <c r="E182" s="116">
        <v>0.29166666666666669</v>
      </c>
      <c r="F182" s="14">
        <v>0</v>
      </c>
      <c r="G182" s="1"/>
      <c r="H182" s="7">
        <v>41868</v>
      </c>
      <c r="I182" s="45"/>
      <c r="J182" s="45"/>
      <c r="K182" s="45"/>
      <c r="L182" s="85"/>
      <c r="M182" s="18"/>
      <c r="N182" s="103"/>
      <c r="O182" s="7"/>
      <c r="P182" s="8"/>
      <c r="Q182" s="8"/>
      <c r="R182" s="8"/>
      <c r="S182" s="48"/>
      <c r="T182" s="43"/>
      <c r="U182" s="1"/>
    </row>
    <row r="183" spans="1:21" x14ac:dyDescent="0.2">
      <c r="A183" s="7">
        <v>41747</v>
      </c>
      <c r="B183" s="30" t="s">
        <v>34</v>
      </c>
      <c r="C183" s="30" t="s">
        <v>15</v>
      </c>
      <c r="D183" s="30" t="s">
        <v>1</v>
      </c>
      <c r="E183" s="116">
        <v>0.29166666666666669</v>
      </c>
      <c r="F183" s="14">
        <v>0</v>
      </c>
      <c r="G183" s="1"/>
      <c r="H183" s="7">
        <v>41869</v>
      </c>
      <c r="I183" s="97"/>
      <c r="J183" s="98"/>
      <c r="K183" s="98"/>
      <c r="L183" s="99">
        <f>SUM(L177:L182)</f>
        <v>1.4583333333333335</v>
      </c>
      <c r="M183" s="100"/>
      <c r="N183" s="108"/>
      <c r="O183" s="7"/>
      <c r="P183" s="8"/>
      <c r="Q183" s="8"/>
      <c r="R183" s="58"/>
      <c r="S183" s="18"/>
      <c r="T183" s="43"/>
      <c r="U183" s="1"/>
    </row>
    <row r="184" spans="1:21" x14ac:dyDescent="0.2">
      <c r="A184" s="7">
        <v>41748</v>
      </c>
      <c r="B184" s="30" t="s">
        <v>34</v>
      </c>
      <c r="C184" s="30" t="s">
        <v>15</v>
      </c>
      <c r="D184" s="30" t="s">
        <v>1</v>
      </c>
      <c r="E184" s="116">
        <v>0.29166666666666669</v>
      </c>
      <c r="F184" s="14">
        <v>0</v>
      </c>
      <c r="G184" s="1"/>
      <c r="H184" s="7">
        <v>41870</v>
      </c>
      <c r="I184" s="74"/>
      <c r="J184" s="150"/>
      <c r="K184" s="150"/>
      <c r="L184" s="158">
        <v>0.29166666666666669</v>
      </c>
      <c r="M184" s="150"/>
      <c r="N184" s="64" t="s">
        <v>360</v>
      </c>
      <c r="O184" s="7"/>
      <c r="P184" s="8"/>
      <c r="Q184" s="58"/>
      <c r="R184" s="8"/>
      <c r="S184" s="18"/>
      <c r="T184" s="43"/>
      <c r="U184" s="1"/>
    </row>
    <row r="185" spans="1:21" x14ac:dyDescent="0.2">
      <c r="A185" s="7">
        <v>41749</v>
      </c>
      <c r="B185" s="45"/>
      <c r="C185" s="45"/>
      <c r="D185" s="45"/>
      <c r="E185" s="85"/>
      <c r="F185" s="18"/>
      <c r="G185" s="103"/>
      <c r="H185" s="7">
        <v>41871</v>
      </c>
      <c r="I185" s="74"/>
      <c r="J185" s="150"/>
      <c r="K185" s="150"/>
      <c r="L185" s="158">
        <v>0.29166666666666669</v>
      </c>
      <c r="M185" s="150"/>
      <c r="N185" s="64" t="s">
        <v>360</v>
      </c>
      <c r="O185" s="7"/>
      <c r="P185" s="58"/>
      <c r="Q185" s="8"/>
      <c r="R185" s="8"/>
      <c r="S185" s="18"/>
      <c r="T185" s="43"/>
      <c r="U185" s="49"/>
    </row>
    <row r="186" spans="1:21" x14ac:dyDescent="0.2">
      <c r="A186" s="7">
        <v>41750</v>
      </c>
      <c r="B186" s="97"/>
      <c r="C186" s="98"/>
      <c r="D186" s="98"/>
      <c r="E186" s="99">
        <f>SUM(E180:E185)</f>
        <v>1.4583333333333335</v>
      </c>
      <c r="F186" s="100"/>
      <c r="G186" s="108"/>
      <c r="H186" s="7">
        <v>41872</v>
      </c>
      <c r="I186" s="74"/>
      <c r="J186" s="150"/>
      <c r="K186" s="150"/>
      <c r="L186" s="158">
        <v>0.29166666666666669</v>
      </c>
      <c r="M186" s="150"/>
      <c r="N186" s="64" t="s">
        <v>360</v>
      </c>
      <c r="O186" s="50"/>
      <c r="P186" s="8"/>
      <c r="Q186" s="8"/>
      <c r="R186" s="8"/>
      <c r="S186" s="18"/>
      <c r="T186" s="57"/>
      <c r="U186" s="1"/>
    </row>
    <row r="187" spans="1:21" x14ac:dyDescent="0.2">
      <c r="A187" s="7">
        <v>41751</v>
      </c>
      <c r="B187" s="30" t="s">
        <v>34</v>
      </c>
      <c r="C187" s="30" t="s">
        <v>15</v>
      </c>
      <c r="D187" s="30" t="s">
        <v>1</v>
      </c>
      <c r="E187" s="116">
        <v>0.29166666666666669</v>
      </c>
      <c r="F187" s="14">
        <v>0</v>
      </c>
      <c r="G187" s="1"/>
      <c r="H187" s="7">
        <v>41873</v>
      </c>
      <c r="I187" s="74"/>
      <c r="J187" s="150"/>
      <c r="K187" s="150"/>
      <c r="L187" s="158">
        <v>0.29166666666666669</v>
      </c>
      <c r="M187" s="150"/>
      <c r="N187" s="64" t="s">
        <v>360</v>
      </c>
      <c r="O187" s="7"/>
      <c r="P187" s="8"/>
      <c r="Q187" s="8"/>
      <c r="R187" s="8"/>
      <c r="S187" s="48"/>
      <c r="T187" s="43"/>
      <c r="U187" s="1"/>
    </row>
    <row r="188" spans="1:21" x14ac:dyDescent="0.2">
      <c r="A188" s="7">
        <v>41752</v>
      </c>
      <c r="B188" s="30" t="s">
        <v>34</v>
      </c>
      <c r="C188" s="30" t="s">
        <v>153</v>
      </c>
      <c r="D188" s="205" t="s">
        <v>465</v>
      </c>
      <c r="E188" s="116">
        <v>0.1875</v>
      </c>
      <c r="F188" s="14">
        <v>0</v>
      </c>
      <c r="G188" s="1" t="s">
        <v>623</v>
      </c>
      <c r="H188" s="7">
        <v>41874</v>
      </c>
      <c r="I188" s="74"/>
      <c r="J188" s="150"/>
      <c r="K188" s="150"/>
      <c r="L188" s="158">
        <v>0.29166666666666669</v>
      </c>
      <c r="M188" s="150"/>
      <c r="N188" s="64" t="s">
        <v>360</v>
      </c>
      <c r="O188" s="7"/>
      <c r="P188" s="8"/>
      <c r="Q188" s="8"/>
      <c r="R188" s="58"/>
      <c r="S188" s="18"/>
      <c r="T188" s="43"/>
      <c r="U188" s="1"/>
    </row>
    <row r="189" spans="1:21" x14ac:dyDescent="0.2">
      <c r="A189" s="7">
        <v>41753</v>
      </c>
      <c r="B189" s="30" t="s">
        <v>34</v>
      </c>
      <c r="C189" s="30" t="s">
        <v>15</v>
      </c>
      <c r="D189" s="30" t="s">
        <v>1</v>
      </c>
      <c r="E189" s="116">
        <v>0.29166666666666669</v>
      </c>
      <c r="F189" s="14">
        <v>0</v>
      </c>
      <c r="G189" s="1"/>
      <c r="H189" s="7">
        <v>41875</v>
      </c>
      <c r="I189" s="45"/>
      <c r="J189" s="45"/>
      <c r="K189" s="45"/>
      <c r="L189" s="85"/>
      <c r="M189" s="18"/>
      <c r="N189" s="103"/>
      <c r="O189" s="7"/>
      <c r="P189" s="58"/>
      <c r="Q189" s="8"/>
      <c r="R189" s="8"/>
      <c r="S189" s="18"/>
      <c r="T189" s="43"/>
      <c r="U189" s="49"/>
    </row>
    <row r="190" spans="1:21" x14ac:dyDescent="0.2">
      <c r="A190" s="7">
        <v>41754</v>
      </c>
      <c r="B190" s="30" t="s">
        <v>34</v>
      </c>
      <c r="C190" s="30" t="s">
        <v>15</v>
      </c>
      <c r="D190" s="30" t="s">
        <v>1</v>
      </c>
      <c r="E190" s="116">
        <v>0.29166666666666669</v>
      </c>
      <c r="F190" s="14">
        <v>0</v>
      </c>
      <c r="G190" s="1"/>
      <c r="H190" s="7">
        <v>41876</v>
      </c>
      <c r="I190" s="97"/>
      <c r="J190" s="98"/>
      <c r="K190" s="98"/>
      <c r="L190" s="99">
        <f>SUM(L184:L189)</f>
        <v>1.4583333333333335</v>
      </c>
      <c r="M190" s="100"/>
      <c r="N190" s="108"/>
      <c r="O190" s="50"/>
      <c r="P190" s="8"/>
      <c r="Q190" s="8"/>
      <c r="R190" s="8"/>
      <c r="S190" s="18"/>
      <c r="T190" s="57"/>
      <c r="U190" s="1"/>
    </row>
    <row r="191" spans="1:21" x14ac:dyDescent="0.2">
      <c r="A191" s="7">
        <v>41755</v>
      </c>
      <c r="B191" s="30" t="s">
        <v>34</v>
      </c>
      <c r="C191" s="30" t="s">
        <v>15</v>
      </c>
      <c r="D191" s="30" t="s">
        <v>1</v>
      </c>
      <c r="E191" s="116">
        <v>0.29166666666666669</v>
      </c>
      <c r="F191" s="14">
        <v>0</v>
      </c>
      <c r="G191" s="1"/>
      <c r="H191" s="7">
        <v>41877</v>
      </c>
      <c r="I191" s="74"/>
      <c r="J191" s="150"/>
      <c r="K191" s="150"/>
      <c r="L191" s="158">
        <v>0.29166666666666669</v>
      </c>
      <c r="M191" s="150"/>
      <c r="N191" s="64" t="s">
        <v>360</v>
      </c>
      <c r="O191" s="7"/>
      <c r="P191" s="8"/>
      <c r="Q191" s="8"/>
      <c r="R191" s="8"/>
      <c r="S191" s="48"/>
      <c r="T191" s="43"/>
      <c r="U191" s="1"/>
    </row>
    <row r="192" spans="1:21" x14ac:dyDescent="0.2">
      <c r="A192" s="7">
        <v>41756</v>
      </c>
      <c r="B192" s="45"/>
      <c r="C192" s="45"/>
      <c r="D192" s="45"/>
      <c r="E192" s="85"/>
      <c r="F192" s="18"/>
      <c r="G192" s="103"/>
      <c r="H192" s="7">
        <v>41878</v>
      </c>
      <c r="I192" s="74"/>
      <c r="J192" s="150"/>
      <c r="K192" s="150"/>
      <c r="L192" s="158">
        <v>0.29166666666666669</v>
      </c>
      <c r="M192" s="150"/>
      <c r="N192" s="64" t="s">
        <v>360</v>
      </c>
      <c r="O192" s="7"/>
      <c r="P192" s="8"/>
      <c r="Q192" s="8"/>
      <c r="R192" s="58"/>
      <c r="S192" s="18"/>
      <c r="T192" s="43"/>
      <c r="U192" s="1"/>
    </row>
    <row r="193" spans="1:21" x14ac:dyDescent="0.2">
      <c r="A193" s="7">
        <v>41757</v>
      </c>
      <c r="B193" s="97"/>
      <c r="C193" s="98"/>
      <c r="D193" s="98"/>
      <c r="E193" s="99">
        <f>SUM(E187:E192)</f>
        <v>1.3541666666666667</v>
      </c>
      <c r="F193" s="100"/>
      <c r="G193" s="108"/>
      <c r="H193" s="7">
        <v>41879</v>
      </c>
      <c r="I193" s="74"/>
      <c r="J193" s="150"/>
      <c r="K193" s="150"/>
      <c r="L193" s="158">
        <v>0.29166666666666669</v>
      </c>
      <c r="M193" s="150"/>
      <c r="N193" s="64" t="s">
        <v>360</v>
      </c>
      <c r="O193" s="7"/>
      <c r="P193" s="8"/>
      <c r="Q193" s="58"/>
      <c r="R193" s="8"/>
      <c r="S193" s="18"/>
      <c r="T193" s="43"/>
      <c r="U193" s="1"/>
    </row>
    <row r="194" spans="1:21" x14ac:dyDescent="0.2">
      <c r="A194" s="7">
        <v>41758</v>
      </c>
      <c r="B194" s="74"/>
      <c r="C194" s="150"/>
      <c r="D194" s="150"/>
      <c r="E194" s="158">
        <v>0.29166666666666669</v>
      </c>
      <c r="F194" s="150"/>
      <c r="G194" s="64" t="s">
        <v>621</v>
      </c>
      <c r="H194" s="7">
        <v>41880</v>
      </c>
      <c r="I194" s="74"/>
      <c r="J194" s="150"/>
      <c r="K194" s="150"/>
      <c r="L194" s="158">
        <v>0.29166666666666669</v>
      </c>
      <c r="M194" s="150"/>
      <c r="N194" s="64" t="s">
        <v>360</v>
      </c>
      <c r="O194" s="7"/>
      <c r="P194" s="58"/>
      <c r="Q194" s="8"/>
      <c r="R194" s="8"/>
      <c r="S194" s="18"/>
      <c r="T194" s="43"/>
      <c r="U194" s="49"/>
    </row>
    <row r="195" spans="1:21" x14ac:dyDescent="0.2">
      <c r="A195" s="7"/>
      <c r="B195" s="8"/>
      <c r="C195" s="8"/>
      <c r="D195" s="8"/>
      <c r="E195" s="85"/>
      <c r="F195" s="43"/>
      <c r="G195" s="1"/>
      <c r="H195" s="7">
        <v>41881</v>
      </c>
      <c r="I195" s="74"/>
      <c r="J195" s="150"/>
      <c r="K195" s="150"/>
      <c r="L195" s="158">
        <v>0.29166666666666669</v>
      </c>
      <c r="M195" s="150"/>
      <c r="N195" s="64" t="s">
        <v>360</v>
      </c>
      <c r="O195" s="50"/>
      <c r="P195" s="8"/>
      <c r="Q195" s="8"/>
      <c r="R195" s="8"/>
      <c r="S195" s="18"/>
      <c r="T195" s="57"/>
      <c r="U195" s="1"/>
    </row>
    <row r="196" spans="1:21" x14ac:dyDescent="0.2">
      <c r="A196" s="7"/>
      <c r="B196" s="8"/>
      <c r="C196" s="8"/>
      <c r="D196" s="8"/>
      <c r="E196" s="85"/>
      <c r="F196" s="43"/>
      <c r="G196" s="1"/>
      <c r="H196" s="7"/>
      <c r="I196" s="45"/>
      <c r="J196" s="45"/>
      <c r="K196" s="45"/>
      <c r="L196" s="85"/>
      <c r="M196" s="18"/>
      <c r="N196" s="103"/>
      <c r="O196" s="7"/>
      <c r="P196" s="8"/>
      <c r="Q196" s="8"/>
      <c r="R196" s="8"/>
      <c r="S196" s="48"/>
      <c r="T196" s="43"/>
      <c r="U196" s="1"/>
    </row>
    <row r="197" spans="1:21" x14ac:dyDescent="0.2">
      <c r="A197" s="7"/>
      <c r="B197" s="8"/>
      <c r="C197" s="8"/>
      <c r="D197" s="8"/>
      <c r="E197" s="85"/>
      <c r="F197" s="43"/>
      <c r="G197" s="1"/>
      <c r="H197" s="7"/>
      <c r="I197" s="97"/>
      <c r="J197" s="98"/>
      <c r="K197" s="98"/>
      <c r="L197" s="99">
        <f>SUM(L191:L196)</f>
        <v>1.4583333333333335</v>
      </c>
      <c r="M197" s="100"/>
      <c r="N197" s="108"/>
      <c r="O197" s="7"/>
      <c r="P197" s="8"/>
      <c r="Q197" s="8"/>
      <c r="R197" s="58"/>
      <c r="S197" s="18"/>
      <c r="T197" s="43"/>
      <c r="U197" s="1"/>
    </row>
    <row r="198" spans="1:21" x14ac:dyDescent="0.2">
      <c r="A198" s="7"/>
      <c r="B198" s="8"/>
      <c r="C198" s="8"/>
      <c r="D198" s="8"/>
      <c r="E198" s="85"/>
      <c r="F198" s="43"/>
      <c r="G198" s="1"/>
      <c r="H198" s="7"/>
      <c r="I198" s="8"/>
      <c r="J198" s="8"/>
      <c r="K198" s="8"/>
      <c r="L198" s="85"/>
      <c r="M198" s="43"/>
      <c r="N198" s="1"/>
      <c r="O198" s="7"/>
      <c r="P198" s="8"/>
      <c r="Q198" s="58"/>
      <c r="R198" s="8"/>
      <c r="S198" s="18"/>
      <c r="T198" s="43"/>
      <c r="U198" s="1"/>
    </row>
    <row r="199" spans="1:21" x14ac:dyDescent="0.2">
      <c r="A199" s="7"/>
      <c r="B199" s="8"/>
      <c r="C199" s="8"/>
      <c r="D199" s="8"/>
      <c r="E199" s="85"/>
      <c r="F199" s="43"/>
      <c r="G199" s="1"/>
      <c r="H199" s="7"/>
      <c r="I199" s="8"/>
      <c r="J199" s="8"/>
      <c r="K199" s="8"/>
      <c r="L199" s="85"/>
      <c r="M199" s="43"/>
      <c r="N199" s="1"/>
      <c r="O199" s="7"/>
      <c r="P199" s="58"/>
      <c r="Q199" s="8"/>
      <c r="R199" s="8"/>
      <c r="S199" s="18"/>
      <c r="T199" s="43"/>
      <c r="U199" s="49"/>
    </row>
    <row r="200" spans="1:21" x14ac:dyDescent="0.2">
      <c r="A200" s="7"/>
      <c r="B200" s="8"/>
      <c r="C200" s="8"/>
      <c r="D200" s="8"/>
      <c r="E200" s="85"/>
      <c r="F200" s="43"/>
      <c r="G200" s="1"/>
      <c r="H200" s="7"/>
      <c r="I200" s="8"/>
      <c r="J200" s="8"/>
      <c r="K200" s="8"/>
      <c r="L200" s="85"/>
      <c r="M200" s="43"/>
      <c r="N200" s="1"/>
      <c r="O200" s="50"/>
      <c r="P200" s="8"/>
      <c r="Q200" s="8"/>
      <c r="R200" s="8"/>
      <c r="S200" s="18"/>
      <c r="T200" s="57"/>
      <c r="U200" s="1"/>
    </row>
    <row r="201" spans="1:21" x14ac:dyDescent="0.2">
      <c r="A201" s="7"/>
      <c r="B201" s="8"/>
      <c r="C201" s="8"/>
      <c r="D201" s="8"/>
      <c r="E201" s="85"/>
      <c r="F201" s="43"/>
      <c r="G201" s="1"/>
      <c r="H201" s="7"/>
      <c r="I201" s="8"/>
      <c r="J201" s="8"/>
      <c r="K201" s="8"/>
      <c r="L201" s="85"/>
      <c r="M201" s="43"/>
      <c r="N201" s="1"/>
      <c r="O201" s="7"/>
      <c r="P201" s="8"/>
      <c r="Q201" s="8"/>
      <c r="R201" s="8"/>
      <c r="S201" s="48"/>
      <c r="T201" s="43"/>
      <c r="U201" s="1"/>
    </row>
    <row r="202" spans="1:21" x14ac:dyDescent="0.2">
      <c r="A202" s="7"/>
      <c r="B202" s="8"/>
      <c r="C202" s="8"/>
      <c r="D202" s="8"/>
      <c r="E202" s="85"/>
      <c r="F202" s="43"/>
      <c r="G202" s="1"/>
      <c r="H202" s="7"/>
      <c r="I202" s="8"/>
      <c r="J202" s="8"/>
      <c r="K202" s="8"/>
      <c r="L202" s="85"/>
      <c r="M202" s="43"/>
      <c r="N202" s="1"/>
      <c r="O202" s="7"/>
      <c r="P202" s="8"/>
      <c r="Q202" s="8"/>
      <c r="R202" s="58"/>
      <c r="S202" s="18"/>
      <c r="T202" s="43"/>
      <c r="U202" s="1"/>
    </row>
    <row r="203" spans="1:21" x14ac:dyDescent="0.2">
      <c r="A203" s="7"/>
      <c r="B203" s="8"/>
      <c r="C203" s="8"/>
      <c r="D203" s="8"/>
      <c r="E203" s="85"/>
      <c r="F203" s="43"/>
      <c r="G203" s="1"/>
      <c r="H203" s="7"/>
      <c r="I203" s="8"/>
      <c r="J203" s="8"/>
      <c r="K203" s="8"/>
      <c r="L203" s="85"/>
      <c r="M203" s="43"/>
      <c r="N203" s="1"/>
      <c r="O203" s="7"/>
      <c r="P203" s="8"/>
      <c r="Q203" s="58"/>
      <c r="R203" s="8"/>
      <c r="S203" s="18"/>
      <c r="T203" s="43"/>
      <c r="U203" s="1"/>
    </row>
    <row r="204" spans="1:21" x14ac:dyDescent="0.2">
      <c r="A204" s="7"/>
      <c r="B204" s="8"/>
      <c r="C204" s="8"/>
      <c r="D204" s="8"/>
      <c r="E204" s="85"/>
      <c r="F204" s="43"/>
      <c r="G204" s="1"/>
      <c r="H204" s="7"/>
      <c r="I204" s="8"/>
      <c r="J204" s="8"/>
      <c r="K204" s="8"/>
      <c r="L204" s="85"/>
      <c r="M204" s="43"/>
      <c r="N204" s="1"/>
      <c r="O204" s="7"/>
      <c r="P204" s="58"/>
      <c r="Q204" s="8"/>
      <c r="R204" s="8"/>
      <c r="S204" s="18"/>
      <c r="T204" s="43"/>
      <c r="U204" s="49"/>
    </row>
    <row r="205" spans="1:21" x14ac:dyDescent="0.2">
      <c r="A205" s="7"/>
      <c r="B205" s="8"/>
      <c r="C205" s="8"/>
      <c r="D205" s="8"/>
      <c r="E205" s="85"/>
      <c r="F205" s="43"/>
      <c r="G205" s="1"/>
      <c r="H205" s="7"/>
      <c r="I205" s="8"/>
      <c r="J205" s="8"/>
      <c r="K205" s="8"/>
      <c r="L205" s="85"/>
      <c r="M205" s="43"/>
      <c r="N205" s="1"/>
      <c r="O205" s="50"/>
      <c r="P205" s="8"/>
      <c r="Q205" s="8"/>
      <c r="R205" s="8"/>
      <c r="S205" s="18"/>
      <c r="T205" s="57"/>
      <c r="U205" s="1"/>
    </row>
    <row r="206" spans="1:21" x14ac:dyDescent="0.2">
      <c r="A206" s="7"/>
      <c r="B206" s="8"/>
      <c r="C206" s="8"/>
      <c r="D206" s="8"/>
      <c r="E206" s="85"/>
      <c r="F206" s="43"/>
      <c r="G206" s="1"/>
      <c r="H206" s="7"/>
      <c r="I206" s="8"/>
      <c r="J206" s="8"/>
      <c r="K206" s="8"/>
      <c r="L206" s="85"/>
      <c r="M206" s="43"/>
      <c r="N206" s="1"/>
      <c r="O206" s="7"/>
      <c r="P206" s="8"/>
      <c r="Q206" s="8"/>
      <c r="R206" s="8"/>
      <c r="S206" s="48"/>
      <c r="T206" s="43"/>
      <c r="U206" s="1"/>
    </row>
    <row r="207" spans="1:21" x14ac:dyDescent="0.2">
      <c r="A207" s="7"/>
      <c r="B207" s="8"/>
      <c r="C207" s="8"/>
      <c r="D207" s="8"/>
      <c r="E207" s="85"/>
      <c r="F207" s="43"/>
      <c r="G207" s="1"/>
      <c r="H207" s="7"/>
      <c r="I207" s="8"/>
      <c r="J207" s="8"/>
      <c r="K207" s="8"/>
      <c r="L207" s="85"/>
      <c r="M207" s="43"/>
      <c r="N207" s="1"/>
      <c r="O207" s="7"/>
      <c r="P207" s="8"/>
      <c r="Q207" s="8"/>
      <c r="R207" s="58"/>
      <c r="S207" s="18"/>
      <c r="T207" s="43"/>
      <c r="U207" s="1"/>
    </row>
    <row r="208" spans="1:21" x14ac:dyDescent="0.2">
      <c r="A208" s="7"/>
      <c r="B208" s="8"/>
      <c r="C208" s="8"/>
      <c r="D208" s="8"/>
      <c r="E208" s="85"/>
      <c r="F208" s="43"/>
      <c r="G208" s="1"/>
      <c r="H208" s="7"/>
      <c r="I208" s="8"/>
      <c r="J208" s="8"/>
      <c r="K208" s="8"/>
      <c r="L208" s="85"/>
      <c r="M208" s="43"/>
      <c r="N208" s="1"/>
      <c r="O208" s="7"/>
      <c r="P208" s="8"/>
      <c r="Q208" s="58"/>
      <c r="R208" s="8"/>
      <c r="S208" s="18"/>
      <c r="T208" s="43"/>
      <c r="U208" s="1"/>
    </row>
    <row r="209" spans="1:21" x14ac:dyDescent="0.2">
      <c r="A209" s="7"/>
      <c r="B209" s="8"/>
      <c r="C209" s="8"/>
      <c r="D209" s="8"/>
      <c r="E209" s="85"/>
      <c r="F209" s="44"/>
      <c r="G209" s="29"/>
      <c r="H209" s="7"/>
      <c r="I209" s="8"/>
      <c r="J209" s="8"/>
      <c r="K209" s="8"/>
      <c r="L209" s="85"/>
      <c r="M209" s="44"/>
      <c r="N209" s="29"/>
      <c r="O209" s="7"/>
      <c r="P209" s="58"/>
      <c r="Q209" s="8"/>
      <c r="R209" s="8"/>
      <c r="S209" s="18"/>
      <c r="T209" s="43"/>
      <c r="U209" s="49"/>
    </row>
    <row r="210" spans="1:21" x14ac:dyDescent="0.2">
      <c r="A210" s="7"/>
      <c r="B210" s="8"/>
      <c r="C210" s="8"/>
      <c r="D210" s="8"/>
      <c r="E210" s="85"/>
      <c r="F210" s="43"/>
      <c r="G210" s="1"/>
      <c r="H210" s="7"/>
      <c r="I210" s="8"/>
      <c r="J210" s="8"/>
      <c r="K210" s="8"/>
      <c r="L210" s="85"/>
      <c r="M210" s="43"/>
      <c r="N210" s="1"/>
      <c r="O210" s="50"/>
      <c r="P210" s="8"/>
      <c r="Q210" s="8"/>
      <c r="R210" s="8"/>
      <c r="S210" s="18"/>
      <c r="T210" s="57"/>
      <c r="U210" s="1"/>
    </row>
    <row r="211" spans="1:21" x14ac:dyDescent="0.2">
      <c r="A211" s="7"/>
      <c r="B211" s="8"/>
      <c r="C211" s="8"/>
      <c r="D211" s="8"/>
      <c r="E211" s="85"/>
      <c r="F211" s="43"/>
      <c r="G211" s="1"/>
      <c r="H211" s="7"/>
      <c r="I211" s="8"/>
      <c r="J211" s="8"/>
      <c r="K211" s="8"/>
      <c r="L211" s="85"/>
      <c r="M211" s="43"/>
      <c r="N211" s="1"/>
      <c r="O211" s="7"/>
      <c r="P211" s="8"/>
      <c r="Q211" s="8"/>
      <c r="R211" s="8"/>
      <c r="S211" s="48"/>
      <c r="T211" s="43"/>
      <c r="U211" s="1"/>
    </row>
    <row r="212" spans="1:21" x14ac:dyDescent="0.2">
      <c r="A212" s="7"/>
      <c r="B212" s="8"/>
      <c r="C212" s="8"/>
      <c r="D212" s="8"/>
      <c r="E212" s="85"/>
      <c r="F212" s="43"/>
      <c r="G212" s="1"/>
      <c r="H212" s="7"/>
      <c r="I212" s="8"/>
      <c r="J212" s="8"/>
      <c r="K212" s="8"/>
      <c r="L212" s="85"/>
      <c r="M212" s="43"/>
      <c r="N212" s="1"/>
      <c r="O212" s="7"/>
      <c r="P212" s="8"/>
      <c r="Q212" s="8"/>
      <c r="R212" s="58"/>
      <c r="S212" s="18"/>
      <c r="T212" s="43"/>
      <c r="U212" s="1"/>
    </row>
    <row r="213" spans="1:21" x14ac:dyDescent="0.2">
      <c r="A213" s="7"/>
      <c r="B213" s="8"/>
      <c r="C213" s="8"/>
      <c r="D213" s="8"/>
      <c r="E213" s="85"/>
      <c r="F213" s="43"/>
      <c r="G213" s="1"/>
      <c r="H213" s="7"/>
      <c r="I213" s="8"/>
      <c r="J213" s="8"/>
      <c r="K213" s="8"/>
      <c r="L213" s="85"/>
      <c r="M213" s="43"/>
      <c r="N213" s="1"/>
      <c r="O213" s="7"/>
      <c r="P213" s="8"/>
      <c r="Q213" s="8"/>
      <c r="R213" s="8"/>
      <c r="S213" s="85"/>
      <c r="T213" s="43"/>
      <c r="U213" s="1"/>
    </row>
    <row r="214" spans="1:21" x14ac:dyDescent="0.2">
      <c r="A214" s="7"/>
      <c r="B214" s="8"/>
      <c r="C214" s="8"/>
      <c r="D214" s="8"/>
      <c r="E214" s="85"/>
      <c r="F214" s="43"/>
      <c r="G214" s="1"/>
      <c r="H214" s="7"/>
      <c r="I214" s="8"/>
      <c r="J214" s="8"/>
      <c r="K214" s="8"/>
      <c r="L214" s="85"/>
      <c r="M214" s="43"/>
      <c r="N214" s="1"/>
      <c r="O214" s="7"/>
      <c r="P214" s="8"/>
      <c r="Q214" s="8"/>
      <c r="R214" s="8"/>
      <c r="S214" s="85"/>
      <c r="T214" s="43"/>
      <c r="U214" s="1"/>
    </row>
    <row r="215" spans="1:21" x14ac:dyDescent="0.2">
      <c r="A215" s="7"/>
      <c r="B215" s="8"/>
      <c r="C215" s="8"/>
      <c r="D215" s="8"/>
      <c r="E215" s="85"/>
      <c r="F215" s="43"/>
      <c r="G215" s="1"/>
      <c r="H215" s="7"/>
      <c r="I215" s="8"/>
      <c r="J215" s="8"/>
      <c r="K215" s="8"/>
      <c r="L215" s="85"/>
      <c r="M215" s="43"/>
      <c r="N215" s="1"/>
      <c r="O215" s="7"/>
      <c r="P215" s="8"/>
      <c r="Q215" s="8"/>
      <c r="R215" s="8"/>
      <c r="S215" s="85"/>
      <c r="T215" s="43"/>
      <c r="U215" s="1"/>
    </row>
    <row r="216" spans="1:21" x14ac:dyDescent="0.2">
      <c r="A216" s="7"/>
      <c r="B216" s="8"/>
      <c r="C216" s="8"/>
      <c r="D216" s="8"/>
      <c r="E216" s="85"/>
      <c r="F216" s="43"/>
      <c r="G216" s="1"/>
      <c r="H216" s="7"/>
      <c r="I216" s="8"/>
      <c r="J216" s="8"/>
      <c r="K216" s="8"/>
      <c r="L216" s="85"/>
      <c r="M216" s="43"/>
      <c r="N216" s="1"/>
      <c r="O216" s="7"/>
      <c r="P216" s="8"/>
      <c r="Q216" s="8"/>
      <c r="R216" s="8"/>
      <c r="S216" s="85"/>
      <c r="T216" s="43"/>
      <c r="U216" s="1"/>
    </row>
  </sheetData>
  <hyperlinks>
    <hyperlink ref="D1" r:id="rId1" xr:uid="{8DBF860F-CEBD-471C-8BD1-422D1231C039}"/>
  </hyperlinks>
  <pageMargins left="0.7" right="0.7" top="0.75" bottom="0.75" header="0.3" footer="0.3"/>
  <pageSetup paperSize="9" orientation="portrait" horizontalDpi="0" verticalDpi="0"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B1D4D-2999-4EB0-AB6C-7EF44E5E6EEC}">
  <dimension ref="A1:U216"/>
  <sheetViews>
    <sheetView topLeftCell="C109" zoomScaleNormal="100" workbookViewId="0">
      <selection activeCell="S8" sqref="S8"/>
    </sheetView>
  </sheetViews>
  <sheetFormatPr baseColWidth="10" defaultRowHeight="12.75" x14ac:dyDescent="0.2"/>
  <cols>
    <col min="1" max="1" width="17.7109375" customWidth="1"/>
    <col min="7" max="7" width="22.7109375" customWidth="1"/>
    <col min="8" max="8" width="17.7109375" customWidth="1"/>
    <col min="14" max="14" width="22.7109375" customWidth="1"/>
    <col min="15" max="15" width="17.7109375" customWidth="1"/>
    <col min="21" max="21" width="22.7109375" customWidth="1"/>
  </cols>
  <sheetData>
    <row r="1" spans="1:21" ht="13.5" thickBot="1" x14ac:dyDescent="0.25">
      <c r="A1" s="17" t="s">
        <v>46</v>
      </c>
      <c r="B1" s="212" t="s">
        <v>624</v>
      </c>
      <c r="C1" s="229">
        <v>35</v>
      </c>
      <c r="D1" s="41" t="s">
        <v>108</v>
      </c>
      <c r="E1" s="41"/>
      <c r="F1" s="53" t="s">
        <v>113</v>
      </c>
      <c r="G1" s="16" t="s">
        <v>70</v>
      </c>
      <c r="H1" s="17" t="s">
        <v>46</v>
      </c>
      <c r="I1" s="15" t="s">
        <v>47</v>
      </c>
      <c r="J1" s="226"/>
      <c r="K1" s="15"/>
      <c r="L1" s="15"/>
      <c r="M1" s="53" t="s">
        <v>117</v>
      </c>
      <c r="N1" s="16" t="s">
        <v>70</v>
      </c>
      <c r="O1" s="17" t="s">
        <v>46</v>
      </c>
      <c r="P1" s="15" t="s">
        <v>47</v>
      </c>
      <c r="Q1" s="15"/>
      <c r="R1" s="15"/>
      <c r="S1" s="15"/>
      <c r="T1" s="53" t="s">
        <v>121</v>
      </c>
      <c r="U1" s="16" t="s">
        <v>70</v>
      </c>
    </row>
    <row r="2" spans="1:21" x14ac:dyDescent="0.2">
      <c r="A2" s="3" t="s">
        <v>18</v>
      </c>
      <c r="B2" s="4" t="s">
        <v>19</v>
      </c>
      <c r="C2" s="4" t="s">
        <v>21</v>
      </c>
      <c r="D2" s="4" t="s">
        <v>20</v>
      </c>
      <c r="E2" s="5" t="s">
        <v>43</v>
      </c>
      <c r="F2" s="5" t="s">
        <v>22</v>
      </c>
      <c r="G2" s="6" t="s">
        <v>30</v>
      </c>
      <c r="H2" s="3" t="s">
        <v>18</v>
      </c>
      <c r="I2" s="4" t="s">
        <v>19</v>
      </c>
      <c r="J2" s="4" t="s">
        <v>21</v>
      </c>
      <c r="K2" s="4" t="s">
        <v>20</v>
      </c>
      <c r="L2" s="5" t="s">
        <v>43</v>
      </c>
      <c r="M2" s="5" t="s">
        <v>22</v>
      </c>
      <c r="N2" s="6" t="s">
        <v>30</v>
      </c>
      <c r="O2" s="3" t="s">
        <v>18</v>
      </c>
      <c r="P2" s="4" t="s">
        <v>19</v>
      </c>
      <c r="Q2" s="4" t="s">
        <v>21</v>
      </c>
      <c r="R2" s="4" t="s">
        <v>20</v>
      </c>
      <c r="S2" s="5" t="s">
        <v>43</v>
      </c>
      <c r="T2" s="5" t="s">
        <v>22</v>
      </c>
      <c r="U2" s="6" t="s">
        <v>30</v>
      </c>
    </row>
    <row r="3" spans="1:21" x14ac:dyDescent="0.2">
      <c r="A3" s="7"/>
      <c r="B3" s="58"/>
      <c r="C3" s="8"/>
      <c r="D3" s="8"/>
      <c r="E3" s="18"/>
      <c r="F3" s="43"/>
      <c r="G3" s="49"/>
      <c r="H3" s="7">
        <v>42855</v>
      </c>
      <c r="I3" s="75"/>
      <c r="J3" s="75"/>
      <c r="K3" s="75"/>
      <c r="L3" s="138"/>
      <c r="M3" s="76"/>
      <c r="N3" s="202" t="s">
        <v>50</v>
      </c>
      <c r="O3" s="59">
        <v>42978</v>
      </c>
      <c r="P3" s="223">
        <v>0.39583333333333331</v>
      </c>
      <c r="Q3" s="223">
        <v>2.0833333333333332E-2</v>
      </c>
      <c r="R3" s="223">
        <v>0.70833333333333337</v>
      </c>
      <c r="S3" s="116">
        <f t="shared" ref="S3:S5" si="0">SUM(R3-P3-Q3)</f>
        <v>0.29166666666666674</v>
      </c>
      <c r="T3" s="207">
        <v>0</v>
      </c>
      <c r="U3" s="1"/>
    </row>
    <row r="4" spans="1:21" x14ac:dyDescent="0.2">
      <c r="A4" s="50"/>
      <c r="B4" s="8"/>
      <c r="C4" s="8"/>
      <c r="D4" s="8"/>
      <c r="E4" s="18"/>
      <c r="F4" s="57"/>
      <c r="G4" s="1"/>
      <c r="H4" s="7">
        <v>42856</v>
      </c>
      <c r="I4" s="45"/>
      <c r="J4" s="45"/>
      <c r="K4" s="45"/>
      <c r="L4" s="85"/>
      <c r="M4" s="18"/>
      <c r="N4" s="103"/>
      <c r="O4" s="59">
        <v>42979</v>
      </c>
      <c r="P4" s="223">
        <v>0.39583333333333331</v>
      </c>
      <c r="Q4" s="223">
        <v>2.0833333333333332E-2</v>
      </c>
      <c r="R4" s="223">
        <v>0.70833333333333337</v>
      </c>
      <c r="S4" s="116">
        <f t="shared" si="0"/>
        <v>0.29166666666666674</v>
      </c>
      <c r="T4" s="207">
        <v>0</v>
      </c>
      <c r="U4" s="1"/>
    </row>
    <row r="5" spans="1:21" x14ac:dyDescent="0.2">
      <c r="A5" s="7"/>
      <c r="B5" s="8"/>
      <c r="C5" s="8"/>
      <c r="D5" s="8"/>
      <c r="E5" s="48"/>
      <c r="F5" s="43"/>
      <c r="G5" s="1"/>
      <c r="H5" s="7">
        <v>42857</v>
      </c>
      <c r="I5" s="214">
        <v>0.3125</v>
      </c>
      <c r="J5" s="214">
        <v>2.0833333333333332E-2</v>
      </c>
      <c r="K5" s="214">
        <v>0.625</v>
      </c>
      <c r="L5" s="116">
        <f t="shared" ref="L5:L8" si="1">SUM(K5-I5-J5)</f>
        <v>0.29166666666666669</v>
      </c>
      <c r="M5" s="207">
        <v>0</v>
      </c>
      <c r="N5" s="1" t="s">
        <v>204</v>
      </c>
      <c r="O5" s="59">
        <v>42980</v>
      </c>
      <c r="P5" s="223">
        <v>0.39583333333333331</v>
      </c>
      <c r="Q5" s="223">
        <v>2.0833333333333332E-2</v>
      </c>
      <c r="R5" s="223">
        <v>0.70833333333333337</v>
      </c>
      <c r="S5" s="116">
        <f t="shared" si="0"/>
        <v>0.29166666666666674</v>
      </c>
      <c r="T5" s="207">
        <v>0</v>
      </c>
      <c r="U5" s="1"/>
    </row>
    <row r="6" spans="1:21" x14ac:dyDescent="0.2">
      <c r="A6" s="7"/>
      <c r="B6" s="8"/>
      <c r="C6" s="8"/>
      <c r="D6" s="58"/>
      <c r="E6" s="18"/>
      <c r="F6" s="43"/>
      <c r="G6" s="1"/>
      <c r="H6" s="7">
        <v>42858</v>
      </c>
      <c r="I6" s="214">
        <v>0.3125</v>
      </c>
      <c r="J6" s="214">
        <v>2.0833333333333332E-2</v>
      </c>
      <c r="K6" s="214">
        <v>0.625</v>
      </c>
      <c r="L6" s="116">
        <f t="shared" si="1"/>
        <v>0.29166666666666669</v>
      </c>
      <c r="M6" s="207">
        <v>0</v>
      </c>
      <c r="N6" s="1"/>
      <c r="O6" s="59">
        <v>42981</v>
      </c>
      <c r="P6" s="45"/>
      <c r="Q6" s="45"/>
      <c r="R6" s="45"/>
      <c r="S6" s="85"/>
      <c r="T6" s="18"/>
      <c r="U6" s="103"/>
    </row>
    <row r="7" spans="1:21" x14ac:dyDescent="0.2">
      <c r="A7" s="7"/>
      <c r="B7" s="8"/>
      <c r="C7" s="58"/>
      <c r="D7" s="8"/>
      <c r="E7" s="18"/>
      <c r="F7" s="43"/>
      <c r="G7" s="1"/>
      <c r="H7" s="7">
        <v>42859</v>
      </c>
      <c r="I7" s="214">
        <v>0.3125</v>
      </c>
      <c r="J7" s="214">
        <v>2.0833333333333332E-2</v>
      </c>
      <c r="K7" s="214">
        <v>0.625</v>
      </c>
      <c r="L7" s="116">
        <f t="shared" si="1"/>
        <v>0.29166666666666669</v>
      </c>
      <c r="M7" s="207">
        <v>0</v>
      </c>
      <c r="N7" s="1"/>
      <c r="O7" s="59">
        <v>42982</v>
      </c>
      <c r="P7" s="97"/>
      <c r="Q7" s="98"/>
      <c r="R7" s="98"/>
      <c r="S7" s="99">
        <f>SUM(S1:S6)</f>
        <v>0.87500000000000022</v>
      </c>
      <c r="T7" s="211"/>
      <c r="U7" s="206"/>
    </row>
    <row r="8" spans="1:21" x14ac:dyDescent="0.2">
      <c r="A8" s="7"/>
      <c r="B8" s="58"/>
      <c r="C8" s="8"/>
      <c r="D8" s="8"/>
      <c r="E8" s="18"/>
      <c r="F8" s="43"/>
      <c r="G8" s="49"/>
      <c r="H8" s="7">
        <v>42860</v>
      </c>
      <c r="I8" s="214">
        <v>0.3125</v>
      </c>
      <c r="J8" s="214">
        <v>2.0833333333333332E-2</v>
      </c>
      <c r="K8" s="214">
        <v>0.625</v>
      </c>
      <c r="L8" s="116">
        <f t="shared" si="1"/>
        <v>0.29166666666666669</v>
      </c>
      <c r="M8" s="207">
        <v>0</v>
      </c>
      <c r="N8" s="1"/>
      <c r="O8" s="59">
        <v>42983</v>
      </c>
      <c r="P8" s="214">
        <v>0.3125</v>
      </c>
      <c r="Q8" s="214">
        <v>2.0833333333333332E-2</v>
      </c>
      <c r="R8" s="214">
        <v>0.625</v>
      </c>
      <c r="S8" s="116">
        <f t="shared" ref="S8:S12" si="2">SUM(R8-P8-Q8)</f>
        <v>0.29166666666666669</v>
      </c>
      <c r="T8" s="207">
        <v>0</v>
      </c>
      <c r="U8" s="1"/>
    </row>
    <row r="9" spans="1:21" x14ac:dyDescent="0.2">
      <c r="A9" s="50"/>
      <c r="B9" s="8"/>
      <c r="C9" s="8"/>
      <c r="D9" s="8"/>
      <c r="E9" s="18"/>
      <c r="F9" s="57"/>
      <c r="G9" s="1"/>
      <c r="H9" s="7">
        <v>42861</v>
      </c>
      <c r="I9" s="74"/>
      <c r="J9" s="150"/>
      <c r="K9" s="150"/>
      <c r="L9" s="158">
        <v>0.29166666666666669</v>
      </c>
      <c r="M9" s="150"/>
      <c r="N9" s="64" t="s">
        <v>631</v>
      </c>
      <c r="O9" s="59">
        <v>42984</v>
      </c>
      <c r="P9" s="214">
        <v>0.3125</v>
      </c>
      <c r="Q9" s="214">
        <v>2.0833333333333332E-2</v>
      </c>
      <c r="R9" s="214">
        <v>0.625</v>
      </c>
      <c r="S9" s="116">
        <f t="shared" si="2"/>
        <v>0.29166666666666669</v>
      </c>
      <c r="T9" s="207">
        <v>0</v>
      </c>
      <c r="U9" s="1"/>
    </row>
    <row r="10" spans="1:21" x14ac:dyDescent="0.2">
      <c r="A10" s="7"/>
      <c r="B10" s="8"/>
      <c r="C10" s="8"/>
      <c r="D10" s="8"/>
      <c r="E10" s="48"/>
      <c r="F10" s="43"/>
      <c r="G10" s="1"/>
      <c r="H10" s="7">
        <v>42862</v>
      </c>
      <c r="I10" s="75"/>
      <c r="J10" s="75"/>
      <c r="K10" s="75"/>
      <c r="L10" s="138"/>
      <c r="M10" s="76"/>
      <c r="N10" s="202" t="s">
        <v>50</v>
      </c>
      <c r="O10" s="59">
        <v>42985</v>
      </c>
      <c r="P10" s="214">
        <v>0.3125</v>
      </c>
      <c r="Q10" s="214">
        <v>2.0833333333333332E-2</v>
      </c>
      <c r="R10" s="214">
        <v>0.625</v>
      </c>
      <c r="S10" s="116">
        <f t="shared" si="2"/>
        <v>0.29166666666666669</v>
      </c>
      <c r="T10" s="207">
        <v>0</v>
      </c>
      <c r="U10" s="1"/>
    </row>
    <row r="11" spans="1:21" x14ac:dyDescent="0.2">
      <c r="A11" s="7"/>
      <c r="B11" s="8"/>
      <c r="C11" s="8"/>
      <c r="D11" s="58"/>
      <c r="E11" s="18"/>
      <c r="F11" s="43"/>
      <c r="G11" s="1"/>
      <c r="H11" s="7">
        <v>42863</v>
      </c>
      <c r="I11" s="97"/>
      <c r="J11" s="98"/>
      <c r="K11" s="98"/>
      <c r="L11" s="99">
        <f>SUM(L5:L10)</f>
        <v>1.4583333333333335</v>
      </c>
      <c r="M11" s="211">
        <f>SUM(F196,N11)</f>
        <v>0</v>
      </c>
      <c r="N11" s="206">
        <f>IF(L11&gt;C1,L11-C1,0)</f>
        <v>0</v>
      </c>
      <c r="O11" s="59">
        <v>42986</v>
      </c>
      <c r="P11" s="214">
        <v>0.3125</v>
      </c>
      <c r="Q11" s="214">
        <v>2.0833333333333332E-2</v>
      </c>
      <c r="R11" s="214">
        <v>0.625</v>
      </c>
      <c r="S11" s="116">
        <f t="shared" si="2"/>
        <v>0.29166666666666669</v>
      </c>
      <c r="T11" s="207">
        <v>0</v>
      </c>
      <c r="U11" s="1"/>
    </row>
    <row r="12" spans="1:21" x14ac:dyDescent="0.2">
      <c r="A12" s="7"/>
      <c r="B12" s="8"/>
      <c r="C12" s="58"/>
      <c r="D12" s="8"/>
      <c r="E12" s="18"/>
      <c r="F12" s="43"/>
      <c r="G12" s="1"/>
      <c r="H12" s="7">
        <v>42864</v>
      </c>
      <c r="I12" s="74"/>
      <c r="J12" s="150"/>
      <c r="K12" s="150"/>
      <c r="L12" s="158">
        <v>0.29166666666666669</v>
      </c>
      <c r="M12" s="150"/>
      <c r="N12" s="64" t="s">
        <v>360</v>
      </c>
      <c r="O12" s="59">
        <v>42987</v>
      </c>
      <c r="P12" s="214">
        <v>0.3125</v>
      </c>
      <c r="Q12" s="214">
        <v>2.0833333333333332E-2</v>
      </c>
      <c r="R12" s="214">
        <v>0.625</v>
      </c>
      <c r="S12" s="116">
        <f t="shared" si="2"/>
        <v>0.29166666666666669</v>
      </c>
      <c r="T12" s="207">
        <v>0</v>
      </c>
      <c r="U12" s="1"/>
    </row>
    <row r="13" spans="1:21" x14ac:dyDescent="0.2">
      <c r="A13" s="7"/>
      <c r="B13" s="58"/>
      <c r="C13" s="8"/>
      <c r="D13" s="8"/>
      <c r="E13" s="18"/>
      <c r="F13" s="43"/>
      <c r="G13" s="49"/>
      <c r="H13" s="7">
        <v>42865</v>
      </c>
      <c r="I13" s="222">
        <v>0.35416666666666669</v>
      </c>
      <c r="J13" s="222">
        <v>2.0833333333333332E-2</v>
      </c>
      <c r="K13" s="222">
        <v>0.66666666666666663</v>
      </c>
      <c r="L13" s="116">
        <f t="shared" ref="L13:L14" si="3">SUM(K13-I13-J13)</f>
        <v>0.29166666666666663</v>
      </c>
      <c r="M13" s="207">
        <v>0</v>
      </c>
      <c r="N13" s="1"/>
      <c r="O13" s="59">
        <v>42988</v>
      </c>
      <c r="P13" s="45"/>
      <c r="Q13" s="45"/>
      <c r="R13" s="45"/>
      <c r="S13" s="85"/>
      <c r="T13" s="18"/>
      <c r="U13" s="103"/>
    </row>
    <row r="14" spans="1:21" x14ac:dyDescent="0.2">
      <c r="A14" s="50"/>
      <c r="B14" s="8"/>
      <c r="C14" s="8"/>
      <c r="D14" s="8"/>
      <c r="E14" s="18"/>
      <c r="F14" s="57"/>
      <c r="G14" s="1"/>
      <c r="H14" s="7">
        <v>42866</v>
      </c>
      <c r="I14" s="222">
        <v>0.35416666666666669</v>
      </c>
      <c r="J14" s="222">
        <v>2.0833333333333332E-2</v>
      </c>
      <c r="K14" s="222">
        <v>0.66666666666666663</v>
      </c>
      <c r="L14" s="116">
        <f t="shared" si="3"/>
        <v>0.29166666666666663</v>
      </c>
      <c r="M14" s="207">
        <v>0</v>
      </c>
      <c r="N14" s="1"/>
      <c r="O14" s="59">
        <v>42989</v>
      </c>
      <c r="P14" s="97"/>
      <c r="Q14" s="98"/>
      <c r="R14" s="98"/>
      <c r="S14" s="99">
        <f>SUM(S8:S13)</f>
        <v>1.4583333333333335</v>
      </c>
      <c r="T14" s="211"/>
      <c r="U14" s="206"/>
    </row>
    <row r="15" spans="1:21" x14ac:dyDescent="0.2">
      <c r="A15" s="7"/>
      <c r="B15" s="8"/>
      <c r="C15" s="8"/>
      <c r="D15" s="8"/>
      <c r="E15" s="48"/>
      <c r="F15" s="43"/>
      <c r="G15" s="1"/>
      <c r="H15" s="7">
        <v>42867</v>
      </c>
      <c r="I15" s="75"/>
      <c r="J15" s="75"/>
      <c r="K15" s="75"/>
      <c r="L15" s="138">
        <v>0.29166666666666669</v>
      </c>
      <c r="M15" s="76"/>
      <c r="N15" s="202" t="s">
        <v>50</v>
      </c>
      <c r="O15" s="59">
        <v>42990</v>
      </c>
      <c r="P15" s="225">
        <v>0.35416666666666669</v>
      </c>
      <c r="Q15" s="225">
        <v>4.1666666666666664E-2</v>
      </c>
      <c r="R15" s="225">
        <v>0.6875</v>
      </c>
      <c r="S15" s="116">
        <v>0.29166666666666669</v>
      </c>
      <c r="T15" s="207">
        <v>0</v>
      </c>
      <c r="U15" s="65" t="s">
        <v>609</v>
      </c>
    </row>
    <row r="16" spans="1:21" x14ac:dyDescent="0.2">
      <c r="A16" s="7"/>
      <c r="B16" s="8"/>
      <c r="C16" s="8"/>
      <c r="D16" s="58"/>
      <c r="E16" s="18"/>
      <c r="F16" s="43"/>
      <c r="G16" s="1"/>
      <c r="H16" s="7">
        <v>42868</v>
      </c>
      <c r="I16" s="74"/>
      <c r="J16" s="150"/>
      <c r="K16" s="150"/>
      <c r="L16" s="158">
        <v>0.29166666666666669</v>
      </c>
      <c r="M16" s="150"/>
      <c r="N16" s="64" t="s">
        <v>360</v>
      </c>
      <c r="O16" s="59">
        <v>42991</v>
      </c>
      <c r="P16" s="223">
        <v>0.39583333333333331</v>
      </c>
      <c r="Q16" s="223">
        <v>2.0833333333333332E-2</v>
      </c>
      <c r="R16" s="223">
        <v>0.70833333333333337</v>
      </c>
      <c r="S16" s="116">
        <f t="shared" ref="S16:S17" si="4">SUM(R16-P16-Q16)</f>
        <v>0.29166666666666674</v>
      </c>
      <c r="T16" s="207">
        <v>0</v>
      </c>
      <c r="U16" s="1"/>
    </row>
    <row r="17" spans="1:21" x14ac:dyDescent="0.2">
      <c r="A17" s="7"/>
      <c r="B17" s="8"/>
      <c r="C17" s="58"/>
      <c r="D17" s="8"/>
      <c r="E17" s="18"/>
      <c r="F17" s="43"/>
      <c r="G17" s="1"/>
      <c r="H17" s="7">
        <v>42869</v>
      </c>
      <c r="I17" s="45"/>
      <c r="J17" s="45"/>
      <c r="K17" s="45"/>
      <c r="L17" s="85"/>
      <c r="M17" s="18"/>
      <c r="N17" s="103"/>
      <c r="O17" s="59">
        <v>42992</v>
      </c>
      <c r="P17" s="223">
        <v>0.39583333333333331</v>
      </c>
      <c r="Q17" s="223">
        <v>2.0833333333333332E-2</v>
      </c>
      <c r="R17" s="223">
        <v>0.70833333333333337</v>
      </c>
      <c r="S17" s="116">
        <f t="shared" si="4"/>
        <v>0.29166666666666674</v>
      </c>
      <c r="T17" s="207">
        <v>0</v>
      </c>
      <c r="U17" s="1"/>
    </row>
    <row r="18" spans="1:21" x14ac:dyDescent="0.2">
      <c r="A18" s="7"/>
      <c r="B18" s="58"/>
      <c r="C18" s="8"/>
      <c r="D18" s="8"/>
      <c r="E18" s="18"/>
      <c r="F18" s="43"/>
      <c r="G18" s="49"/>
      <c r="H18" s="7">
        <v>42870</v>
      </c>
      <c r="I18" s="97"/>
      <c r="J18" s="98"/>
      <c r="K18" s="98"/>
      <c r="L18" s="99">
        <f>SUM(L12:L17)</f>
        <v>1.4583333333333333</v>
      </c>
      <c r="M18" s="211">
        <f>SUM(M11,N18)</f>
        <v>0</v>
      </c>
      <c r="N18" s="206">
        <f>IF(L18&gt;C1,L18-C1,0)</f>
        <v>0</v>
      </c>
      <c r="O18" s="59">
        <v>42993</v>
      </c>
      <c r="P18" s="225">
        <v>0.35416666666666669</v>
      </c>
      <c r="Q18" s="225">
        <v>4.1666666666666664E-2</v>
      </c>
      <c r="R18" s="225">
        <v>0.6875</v>
      </c>
      <c r="S18" s="116">
        <v>0.29166666666666669</v>
      </c>
      <c r="T18" s="207">
        <v>0</v>
      </c>
      <c r="U18" s="65" t="s">
        <v>609</v>
      </c>
    </row>
    <row r="19" spans="1:21" x14ac:dyDescent="0.2">
      <c r="A19" s="50"/>
      <c r="B19" s="8"/>
      <c r="C19" s="8"/>
      <c r="D19" s="8"/>
      <c r="E19" s="18"/>
      <c r="F19" s="57"/>
      <c r="G19" s="1"/>
      <c r="H19" s="7">
        <v>42871</v>
      </c>
      <c r="I19" s="214">
        <v>0.3125</v>
      </c>
      <c r="J19" s="214">
        <v>2.0833333333333332E-2</v>
      </c>
      <c r="K19" s="214">
        <v>0.625</v>
      </c>
      <c r="L19" s="116">
        <f t="shared" ref="L19:L23" si="5">SUM(K19-I19-J19)</f>
        <v>0.29166666666666669</v>
      </c>
      <c r="M19" s="207">
        <v>0</v>
      </c>
      <c r="N19" s="1"/>
      <c r="O19" s="59">
        <v>42994</v>
      </c>
      <c r="P19" s="225">
        <v>0.35416666666666669</v>
      </c>
      <c r="Q19" s="225">
        <v>4.1666666666666664E-2</v>
      </c>
      <c r="R19" s="225">
        <v>0.6875</v>
      </c>
      <c r="S19" s="116">
        <v>0.29166666666666669</v>
      </c>
      <c r="T19" s="207">
        <v>0</v>
      </c>
      <c r="U19" s="65" t="s">
        <v>609</v>
      </c>
    </row>
    <row r="20" spans="1:21" x14ac:dyDescent="0.2">
      <c r="A20" s="7"/>
      <c r="B20" s="8"/>
      <c r="C20" s="8"/>
      <c r="D20" s="8"/>
      <c r="E20" s="48"/>
      <c r="F20" s="43"/>
      <c r="G20" s="1"/>
      <c r="H20" s="7">
        <v>42872</v>
      </c>
      <c r="I20" s="214">
        <v>0.3125</v>
      </c>
      <c r="J20" s="214">
        <v>2.0833333333333332E-2</v>
      </c>
      <c r="K20" s="214">
        <v>0.625</v>
      </c>
      <c r="L20" s="116">
        <f t="shared" si="5"/>
        <v>0.29166666666666669</v>
      </c>
      <c r="M20" s="207">
        <v>0</v>
      </c>
      <c r="N20" s="1"/>
      <c r="O20" s="59">
        <v>42995</v>
      </c>
      <c r="P20" s="230">
        <v>1.0416666666666667</v>
      </c>
      <c r="Q20" s="45"/>
      <c r="R20" s="230">
        <v>2.0833333333333335</v>
      </c>
      <c r="S20" s="85"/>
      <c r="T20" s="18"/>
      <c r="U20" s="103"/>
    </row>
    <row r="21" spans="1:21" x14ac:dyDescent="0.2">
      <c r="A21" s="7"/>
      <c r="B21" s="8"/>
      <c r="C21" s="8"/>
      <c r="D21" s="58"/>
      <c r="E21" s="18"/>
      <c r="F21" s="43"/>
      <c r="G21" s="1"/>
      <c r="H21" s="7">
        <v>42873</v>
      </c>
      <c r="I21" s="214">
        <v>0.3125</v>
      </c>
      <c r="J21" s="214">
        <v>2.0833333333333332E-2</v>
      </c>
      <c r="K21" s="214">
        <v>0.625</v>
      </c>
      <c r="L21" s="116">
        <f t="shared" si="5"/>
        <v>0.29166666666666669</v>
      </c>
      <c r="M21" s="207">
        <v>0</v>
      </c>
      <c r="N21" s="1"/>
      <c r="O21" s="59">
        <v>42996</v>
      </c>
      <c r="P21" s="97"/>
      <c r="Q21" s="98"/>
      <c r="R21" s="98"/>
      <c r="S21" s="99">
        <f>SUM(S15:S20)</f>
        <v>1.4583333333333337</v>
      </c>
      <c r="T21" s="228">
        <f>SUM(P20-R20)</f>
        <v>-1.0416666666666667</v>
      </c>
      <c r="U21" s="206"/>
    </row>
    <row r="22" spans="1:21" x14ac:dyDescent="0.2">
      <c r="A22" s="7"/>
      <c r="B22" s="8"/>
      <c r="C22" s="58"/>
      <c r="D22" s="8"/>
      <c r="E22" s="18"/>
      <c r="F22" s="43"/>
      <c r="G22" s="1"/>
      <c r="H22" s="7">
        <v>42874</v>
      </c>
      <c r="I22" s="214">
        <v>0.3125</v>
      </c>
      <c r="J22" s="214">
        <v>2.0833333333333332E-2</v>
      </c>
      <c r="K22" s="214">
        <v>0.625</v>
      </c>
      <c r="L22" s="116">
        <f t="shared" si="5"/>
        <v>0.29166666666666669</v>
      </c>
      <c r="M22" s="207">
        <v>0</v>
      </c>
      <c r="N22" s="1" t="s">
        <v>153</v>
      </c>
      <c r="O22" s="59">
        <v>42997</v>
      </c>
      <c r="P22" s="214">
        <v>0.3125</v>
      </c>
      <c r="Q22" s="214">
        <v>2.0833333333333332E-2</v>
      </c>
      <c r="R22" s="214">
        <v>0.625</v>
      </c>
      <c r="S22" s="116">
        <f t="shared" ref="S22:S26" si="6">SUM(R22-P22-Q22)</f>
        <v>0.29166666666666669</v>
      </c>
      <c r="T22" s="207">
        <v>0</v>
      </c>
      <c r="U22" s="1"/>
    </row>
    <row r="23" spans="1:21" x14ac:dyDescent="0.2">
      <c r="A23" s="7"/>
      <c r="B23" s="58"/>
      <c r="C23" s="8"/>
      <c r="D23" s="8"/>
      <c r="E23" s="18"/>
      <c r="F23" s="43"/>
      <c r="G23" s="49"/>
      <c r="H23" s="7">
        <v>42875</v>
      </c>
      <c r="I23" s="214">
        <v>0.3125</v>
      </c>
      <c r="J23" s="214">
        <v>2.0833333333333332E-2</v>
      </c>
      <c r="K23" s="214">
        <v>0.625</v>
      </c>
      <c r="L23" s="116">
        <f t="shared" si="5"/>
        <v>0.29166666666666669</v>
      </c>
      <c r="M23" s="207">
        <v>0</v>
      </c>
      <c r="N23" s="1"/>
      <c r="O23" s="59">
        <v>42998</v>
      </c>
      <c r="P23" s="214">
        <v>0.3125</v>
      </c>
      <c r="Q23" s="214">
        <v>2.0833333333333332E-2</v>
      </c>
      <c r="R23" s="214">
        <v>0.625</v>
      </c>
      <c r="S23" s="116">
        <f t="shared" si="6"/>
        <v>0.29166666666666669</v>
      </c>
      <c r="T23" s="207">
        <v>0</v>
      </c>
      <c r="U23" s="1"/>
    </row>
    <row r="24" spans="1:21" x14ac:dyDescent="0.2">
      <c r="A24" s="50"/>
      <c r="B24" s="8"/>
      <c r="C24" s="8"/>
      <c r="D24" s="8"/>
      <c r="E24" s="18"/>
      <c r="F24" s="57"/>
      <c r="G24" s="1"/>
      <c r="H24" s="7">
        <v>42876</v>
      </c>
      <c r="I24" s="45"/>
      <c r="J24" s="45"/>
      <c r="K24" s="45"/>
      <c r="L24" s="85"/>
      <c r="M24" s="18"/>
      <c r="N24" s="103"/>
      <c r="O24" s="59">
        <v>42999</v>
      </c>
      <c r="P24" s="214">
        <v>0.3125</v>
      </c>
      <c r="Q24" s="214">
        <v>2.0833333333333332E-2</v>
      </c>
      <c r="R24" s="214">
        <v>0.625</v>
      </c>
      <c r="S24" s="116">
        <f t="shared" si="6"/>
        <v>0.29166666666666669</v>
      </c>
      <c r="T24" s="207">
        <v>0</v>
      </c>
      <c r="U24" s="1"/>
    </row>
    <row r="25" spans="1:21" x14ac:dyDescent="0.2">
      <c r="A25" s="7"/>
      <c r="B25" s="8"/>
      <c r="C25" s="8"/>
      <c r="D25" s="8"/>
      <c r="E25" s="48"/>
      <c r="F25" s="43"/>
      <c r="G25" s="1"/>
      <c r="H25" s="7">
        <v>42877</v>
      </c>
      <c r="I25" s="97"/>
      <c r="J25" s="98"/>
      <c r="K25" s="98"/>
      <c r="L25" s="99">
        <f>SUM(L19:L24)</f>
        <v>1.4583333333333335</v>
      </c>
      <c r="M25" s="211">
        <f>SUM(M18,N25)</f>
        <v>0</v>
      </c>
      <c r="N25" s="206">
        <f>IF(L25&gt;C1,L25-C1,0)</f>
        <v>0</v>
      </c>
      <c r="O25" s="59">
        <v>43000</v>
      </c>
      <c r="P25" s="214">
        <v>0.3125</v>
      </c>
      <c r="Q25" s="214">
        <v>2.0833333333333332E-2</v>
      </c>
      <c r="R25" s="214">
        <v>0.625</v>
      </c>
      <c r="S25" s="116">
        <f t="shared" si="6"/>
        <v>0.29166666666666669</v>
      </c>
      <c r="T25" s="207">
        <v>0</v>
      </c>
      <c r="U25" s="1"/>
    </row>
    <row r="26" spans="1:21" x14ac:dyDescent="0.2">
      <c r="A26" s="7"/>
      <c r="B26" s="8"/>
      <c r="C26" s="8"/>
      <c r="D26" s="58"/>
      <c r="E26" s="18"/>
      <c r="F26" s="43"/>
      <c r="G26" s="1"/>
      <c r="H26" s="7">
        <v>42878</v>
      </c>
      <c r="I26" s="75"/>
      <c r="J26" s="75"/>
      <c r="K26" s="75"/>
      <c r="L26" s="138">
        <v>0.29166666666666669</v>
      </c>
      <c r="M26" s="76"/>
      <c r="N26" s="202" t="s">
        <v>50</v>
      </c>
      <c r="O26" s="59">
        <v>43001</v>
      </c>
      <c r="P26" s="214">
        <v>0.3125</v>
      </c>
      <c r="Q26" s="214">
        <v>2.0833333333333332E-2</v>
      </c>
      <c r="R26" s="214">
        <v>0.625</v>
      </c>
      <c r="S26" s="116">
        <f t="shared" si="6"/>
        <v>0.29166666666666669</v>
      </c>
      <c r="T26" s="207">
        <v>0</v>
      </c>
      <c r="U26" s="1"/>
    </row>
    <row r="27" spans="1:21" x14ac:dyDescent="0.2">
      <c r="A27" s="59">
        <v>42759</v>
      </c>
      <c r="B27" s="222">
        <v>0.35416666666666669</v>
      </c>
      <c r="C27" s="221">
        <v>2.0833333333333332E-2</v>
      </c>
      <c r="D27" s="221">
        <v>0.66666666666666663</v>
      </c>
      <c r="E27" s="116">
        <f>SUM(D27-B27-C27)</f>
        <v>0.29166666666666663</v>
      </c>
      <c r="F27" s="207">
        <v>0</v>
      </c>
      <c r="G27" s="1"/>
      <c r="H27" s="7">
        <v>42879</v>
      </c>
      <c r="I27" s="222">
        <v>0.35416666666666669</v>
      </c>
      <c r="J27" s="222">
        <v>2.0833333333333332E-2</v>
      </c>
      <c r="K27" s="222">
        <v>0.66666666666666663</v>
      </c>
      <c r="L27" s="116">
        <f t="shared" ref="L27" si="7">SUM(K27-I27-J27)</f>
        <v>0.29166666666666663</v>
      </c>
      <c r="M27" s="207">
        <v>0</v>
      </c>
      <c r="N27" s="1" t="s">
        <v>632</v>
      </c>
      <c r="O27" s="59">
        <v>43002</v>
      </c>
      <c r="P27" s="45"/>
      <c r="Q27" s="45"/>
      <c r="R27" s="45"/>
      <c r="S27" s="227"/>
      <c r="T27" s="18"/>
      <c r="U27" s="103"/>
    </row>
    <row r="28" spans="1:21" x14ac:dyDescent="0.2">
      <c r="A28" s="59">
        <v>42760</v>
      </c>
      <c r="B28" s="222">
        <v>0.35416666666666669</v>
      </c>
      <c r="C28" s="221">
        <v>2.0833333333333332E-2</v>
      </c>
      <c r="D28" s="221">
        <v>0.66666666666666663</v>
      </c>
      <c r="E28" s="116">
        <f>SUM(D28-B28-C28)</f>
        <v>0.29166666666666663</v>
      </c>
      <c r="F28" s="207">
        <v>0</v>
      </c>
      <c r="G28" s="1"/>
      <c r="H28" s="7">
        <v>42880</v>
      </c>
      <c r="I28" s="223">
        <v>0.39583333333333331</v>
      </c>
      <c r="J28" s="223">
        <v>2.0833333333333332E-2</v>
      </c>
      <c r="K28" s="223">
        <v>0.70833333333333337</v>
      </c>
      <c r="L28" s="116">
        <f t="shared" ref="L28:L30" si="8">SUM(K28-I28-J28)</f>
        <v>0.29166666666666674</v>
      </c>
      <c r="M28" s="207">
        <v>0</v>
      </c>
      <c r="N28" s="1"/>
      <c r="O28" s="59">
        <v>43003</v>
      </c>
      <c r="P28" s="97"/>
      <c r="Q28" s="98"/>
      <c r="R28" s="98"/>
      <c r="S28" s="99">
        <f>SUM(S22:S27)</f>
        <v>1.4583333333333335</v>
      </c>
      <c r="T28" s="211">
        <f>SUM(T21,U28)</f>
        <v>-1.0416666666666667</v>
      </c>
      <c r="U28" s="206">
        <f>IF(S28&gt;C1,S28-C1,0)</f>
        <v>0</v>
      </c>
    </row>
    <row r="29" spans="1:21" x14ac:dyDescent="0.2">
      <c r="A29" s="59">
        <v>42761</v>
      </c>
      <c r="B29" s="221">
        <v>0.3125</v>
      </c>
      <c r="C29" s="221">
        <v>2.0833333333333332E-2</v>
      </c>
      <c r="D29" s="221">
        <v>0.66666666666666663</v>
      </c>
      <c r="E29" s="116">
        <f>SUM(D29-B29-C29)</f>
        <v>0.33333333333333331</v>
      </c>
      <c r="F29" s="209">
        <v>1</v>
      </c>
      <c r="G29" s="1"/>
      <c r="H29" s="7">
        <v>42881</v>
      </c>
      <c r="I29" s="223">
        <v>0.39583333333333331</v>
      </c>
      <c r="J29" s="223">
        <v>2.0833333333333332E-2</v>
      </c>
      <c r="K29" s="223">
        <v>0.70833333333333337</v>
      </c>
      <c r="L29" s="116">
        <f t="shared" si="8"/>
        <v>0.29166666666666674</v>
      </c>
      <c r="M29" s="207">
        <v>0</v>
      </c>
      <c r="N29" s="1"/>
      <c r="O29" s="59">
        <v>43004</v>
      </c>
      <c r="P29" s="223">
        <v>0.39583333333333331</v>
      </c>
      <c r="Q29" s="223">
        <v>2.0833333333333332E-2</v>
      </c>
      <c r="R29" s="223">
        <v>0.70833333333333337</v>
      </c>
      <c r="S29" s="116">
        <f t="shared" ref="S29:S32" si="9">SUM(R29-P29-Q29)</f>
        <v>0.29166666666666674</v>
      </c>
      <c r="T29" s="207">
        <v>0</v>
      </c>
      <c r="U29" s="1"/>
    </row>
    <row r="30" spans="1:21" x14ac:dyDescent="0.2">
      <c r="A30" s="59">
        <v>42762</v>
      </c>
      <c r="B30" s="222">
        <v>0.35416666666666669</v>
      </c>
      <c r="C30" s="221">
        <v>2.0833333333333332E-2</v>
      </c>
      <c r="D30" s="221">
        <v>0.66666666666666663</v>
      </c>
      <c r="E30" s="116">
        <f t="shared" ref="E30:E31" si="10">SUM(D30-B30-C30)</f>
        <v>0.29166666666666663</v>
      </c>
      <c r="F30" s="207">
        <v>0</v>
      </c>
      <c r="G30" s="1"/>
      <c r="H30" s="7">
        <v>42882</v>
      </c>
      <c r="I30" s="223">
        <v>0.39583333333333331</v>
      </c>
      <c r="J30" s="223">
        <v>2.0833333333333332E-2</v>
      </c>
      <c r="K30" s="223">
        <v>0.70833333333333337</v>
      </c>
      <c r="L30" s="116">
        <f t="shared" si="8"/>
        <v>0.29166666666666674</v>
      </c>
      <c r="M30" s="207">
        <v>0</v>
      </c>
      <c r="N30" s="1"/>
      <c r="O30" s="59">
        <v>43005</v>
      </c>
      <c r="P30" s="223">
        <v>0.39583333333333331</v>
      </c>
      <c r="Q30" s="223">
        <v>2.0833333333333332E-2</v>
      </c>
      <c r="R30" s="223">
        <v>0.70833333333333337</v>
      </c>
      <c r="S30" s="116">
        <f t="shared" si="9"/>
        <v>0.29166666666666674</v>
      </c>
      <c r="T30" s="207">
        <v>0</v>
      </c>
      <c r="U30" s="1"/>
    </row>
    <row r="31" spans="1:21" x14ac:dyDescent="0.2">
      <c r="A31" s="59">
        <v>42763</v>
      </c>
      <c r="B31" s="222">
        <v>0.35416666666666669</v>
      </c>
      <c r="C31" s="221">
        <v>2.0833333333333332E-2</v>
      </c>
      <c r="D31" s="221">
        <v>0.66666666666666663</v>
      </c>
      <c r="E31" s="116">
        <f t="shared" si="10"/>
        <v>0.29166666666666663</v>
      </c>
      <c r="F31" s="207">
        <v>0</v>
      </c>
      <c r="G31" s="1"/>
      <c r="H31" s="7">
        <v>42883</v>
      </c>
      <c r="I31" s="45"/>
      <c r="J31" s="45"/>
      <c r="K31" s="45"/>
      <c r="L31" s="85"/>
      <c r="M31" s="18"/>
      <c r="N31" s="103"/>
      <c r="O31" s="59">
        <v>43006</v>
      </c>
      <c r="P31" s="223">
        <v>0.39583333333333331</v>
      </c>
      <c r="Q31" s="223">
        <v>2.0833333333333332E-2</v>
      </c>
      <c r="R31" s="223">
        <v>0.70833333333333337</v>
      </c>
      <c r="S31" s="116">
        <f t="shared" si="9"/>
        <v>0.29166666666666674</v>
      </c>
      <c r="T31" s="207">
        <v>0</v>
      </c>
      <c r="U31" s="1"/>
    </row>
    <row r="32" spans="1:21" x14ac:dyDescent="0.2">
      <c r="A32" s="59">
        <v>42764</v>
      </c>
      <c r="B32" s="45"/>
      <c r="C32" s="45"/>
      <c r="D32" s="45"/>
      <c r="E32" s="85"/>
      <c r="F32" s="18"/>
      <c r="G32" s="103"/>
      <c r="H32" s="7">
        <v>42884</v>
      </c>
      <c r="I32" s="97"/>
      <c r="J32" s="98"/>
      <c r="K32" s="98"/>
      <c r="L32" s="99">
        <f>SUM(L26:L31)</f>
        <v>1.4583333333333335</v>
      </c>
      <c r="M32" s="211">
        <v>0</v>
      </c>
      <c r="N32" s="206">
        <f>IF(L32&gt;C1,L32-C1,0)</f>
        <v>0</v>
      </c>
      <c r="O32" s="59">
        <v>43007</v>
      </c>
      <c r="P32" s="223">
        <v>0.39583333333333331</v>
      </c>
      <c r="Q32" s="223">
        <v>2.0833333333333332E-2</v>
      </c>
      <c r="R32" s="223">
        <v>0.70833333333333337</v>
      </c>
      <c r="S32" s="116">
        <f t="shared" si="9"/>
        <v>0.29166666666666674</v>
      </c>
      <c r="T32" s="207">
        <v>0</v>
      </c>
      <c r="U32" s="1"/>
    </row>
    <row r="33" spans="1:21" x14ac:dyDescent="0.2">
      <c r="A33" s="59">
        <v>42765</v>
      </c>
      <c r="B33" s="97"/>
      <c r="C33" s="98"/>
      <c r="D33" s="98"/>
      <c r="E33" s="99">
        <f>SUM(E27:E32)</f>
        <v>1.4999999999999996</v>
      </c>
      <c r="F33" s="100"/>
      <c r="G33" s="210" t="s">
        <v>628</v>
      </c>
      <c r="H33" s="7">
        <v>42885</v>
      </c>
      <c r="I33" s="222">
        <v>0.35416666666666669</v>
      </c>
      <c r="J33" s="222">
        <v>2.0833333333333332E-2</v>
      </c>
      <c r="K33" s="222">
        <v>0.625</v>
      </c>
      <c r="L33" s="116">
        <f t="shared" ref="L33" si="11">SUM(K33-I33-J33)</f>
        <v>0.24999999999999997</v>
      </c>
      <c r="M33" s="208">
        <v>1</v>
      </c>
      <c r="N33" s="65" t="s">
        <v>634</v>
      </c>
      <c r="O33" s="7"/>
      <c r="P33" s="8"/>
      <c r="Q33" s="8"/>
      <c r="R33" s="8"/>
      <c r="S33" s="85"/>
      <c r="T33" s="43"/>
      <c r="U33" s="1"/>
    </row>
    <row r="34" spans="1:21" x14ac:dyDescent="0.2">
      <c r="A34" s="7"/>
      <c r="B34" s="8"/>
      <c r="C34" s="8"/>
      <c r="D34" s="8"/>
      <c r="E34" s="85"/>
      <c r="F34" s="43"/>
      <c r="G34" s="1"/>
      <c r="H34" s="7"/>
      <c r="I34" s="8"/>
      <c r="J34" s="8"/>
      <c r="K34" s="8"/>
      <c r="L34" s="85"/>
      <c r="M34" s="43"/>
      <c r="N34" s="1"/>
      <c r="O34" s="7"/>
      <c r="P34" s="8"/>
      <c r="Q34" s="8"/>
      <c r="R34" s="8"/>
      <c r="S34" s="85"/>
      <c r="T34" s="43"/>
      <c r="U34" s="1"/>
    </row>
    <row r="35" spans="1:21" x14ac:dyDescent="0.2">
      <c r="A35" s="7"/>
      <c r="B35" s="8"/>
      <c r="C35" s="8"/>
      <c r="D35" s="8"/>
      <c r="E35" s="85"/>
      <c r="F35" s="43"/>
      <c r="G35" s="1"/>
      <c r="H35" s="7"/>
      <c r="I35" s="8"/>
      <c r="J35" s="8"/>
      <c r="K35" s="8"/>
      <c r="L35" s="85"/>
      <c r="M35" s="43"/>
      <c r="N35" s="1"/>
      <c r="O35" s="7"/>
      <c r="P35" s="8"/>
      <c r="Q35" s="8"/>
      <c r="R35" s="8"/>
      <c r="S35" s="85"/>
      <c r="T35" s="43"/>
      <c r="U35" s="1"/>
    </row>
    <row r="36" spans="1:21" x14ac:dyDescent="0.2">
      <c r="A36" s="7"/>
      <c r="B36" s="8"/>
      <c r="C36" s="8"/>
      <c r="D36" s="8"/>
      <c r="E36" s="85"/>
      <c r="F36" s="43"/>
      <c r="G36" s="1"/>
      <c r="H36" s="7"/>
      <c r="I36" s="8"/>
      <c r="J36" s="8"/>
      <c r="K36" s="8"/>
      <c r="L36" s="85"/>
      <c r="M36" s="43"/>
      <c r="N36" s="1"/>
      <c r="O36" s="7"/>
      <c r="P36" s="8"/>
      <c r="Q36" s="8"/>
      <c r="R36" s="8"/>
      <c r="S36" s="85"/>
      <c r="T36" s="43"/>
      <c r="U36" s="1"/>
    </row>
    <row r="37" spans="1:21" x14ac:dyDescent="0.2">
      <c r="A37" s="7"/>
      <c r="B37" s="8"/>
      <c r="C37" s="8"/>
      <c r="D37" s="8"/>
      <c r="E37" s="85"/>
      <c r="F37" s="43"/>
      <c r="G37" s="1"/>
      <c r="H37" s="7"/>
      <c r="I37" s="8"/>
      <c r="J37" s="8"/>
      <c r="K37" s="8"/>
      <c r="L37" s="85"/>
      <c r="M37" s="43"/>
      <c r="N37" s="1"/>
      <c r="O37" s="7"/>
      <c r="P37" s="8"/>
      <c r="Q37" s="8"/>
      <c r="R37" s="8"/>
      <c r="S37" s="85"/>
      <c r="T37" s="43"/>
      <c r="U37" s="1"/>
    </row>
    <row r="38" spans="1:21" x14ac:dyDescent="0.2">
      <c r="A38" s="7"/>
      <c r="B38" s="8"/>
      <c r="C38" s="8"/>
      <c r="D38" s="8"/>
      <c r="E38" s="85"/>
      <c r="F38" s="43"/>
      <c r="G38" s="1"/>
      <c r="H38" s="7"/>
      <c r="I38" s="8"/>
      <c r="J38" s="8"/>
      <c r="K38" s="8"/>
      <c r="L38" s="85"/>
      <c r="M38" s="43"/>
      <c r="N38" s="1"/>
      <c r="O38" s="7"/>
      <c r="P38" s="8"/>
      <c r="Q38" s="8"/>
      <c r="R38" s="8"/>
      <c r="S38" s="85"/>
      <c r="T38" s="43"/>
      <c r="U38" s="1"/>
    </row>
    <row r="39" spans="1:21" x14ac:dyDescent="0.2">
      <c r="A39" s="7"/>
      <c r="B39" s="8"/>
      <c r="C39" s="8"/>
      <c r="D39" s="8"/>
      <c r="E39" s="85"/>
      <c r="F39" s="43"/>
      <c r="G39" s="1"/>
      <c r="H39" s="7"/>
      <c r="I39" s="8"/>
      <c r="J39" s="8"/>
      <c r="K39" s="8"/>
      <c r="L39" s="85"/>
      <c r="M39" s="43"/>
      <c r="N39" s="1"/>
      <c r="O39" s="7"/>
      <c r="P39" s="8"/>
      <c r="Q39" s="8"/>
      <c r="R39" s="8"/>
      <c r="S39" s="85"/>
      <c r="T39" s="43"/>
      <c r="U39" s="1"/>
    </row>
    <row r="40" spans="1:21" x14ac:dyDescent="0.2">
      <c r="A40" s="7"/>
      <c r="B40" s="8"/>
      <c r="C40" s="8"/>
      <c r="D40" s="8"/>
      <c r="E40" s="85"/>
      <c r="F40" s="43"/>
      <c r="G40" s="1"/>
      <c r="H40" s="7"/>
      <c r="I40" s="8"/>
      <c r="J40" s="8"/>
      <c r="K40" s="8"/>
      <c r="L40" s="85"/>
      <c r="M40" s="43"/>
      <c r="N40" s="1"/>
      <c r="O40" s="7"/>
      <c r="P40" s="8"/>
      <c r="Q40" s="8"/>
      <c r="R40" s="8"/>
      <c r="S40" s="85"/>
      <c r="T40" s="43"/>
      <c r="U40" s="1"/>
    </row>
    <row r="41" spans="1:21" x14ac:dyDescent="0.2">
      <c r="A41" s="7"/>
      <c r="B41" s="8"/>
      <c r="C41" s="8"/>
      <c r="D41" s="8"/>
      <c r="E41" s="85"/>
      <c r="F41" s="43"/>
      <c r="G41" s="1"/>
      <c r="H41" s="7"/>
      <c r="I41" s="8"/>
      <c r="J41" s="8"/>
      <c r="K41" s="8"/>
      <c r="L41" s="85"/>
      <c r="M41" s="43"/>
      <c r="N41" s="1"/>
      <c r="O41" s="7"/>
      <c r="P41" s="8"/>
      <c r="Q41" s="8"/>
      <c r="R41" s="8"/>
      <c r="S41" s="85"/>
      <c r="T41" s="43"/>
      <c r="U41" s="1"/>
    </row>
    <row r="42" spans="1:21" x14ac:dyDescent="0.2">
      <c r="A42" s="7"/>
      <c r="B42" s="8"/>
      <c r="C42" s="8"/>
      <c r="D42" s="8"/>
      <c r="E42" s="85"/>
      <c r="F42" s="43"/>
      <c r="G42" s="1"/>
      <c r="H42" s="7"/>
      <c r="I42" s="8"/>
      <c r="J42" s="8"/>
      <c r="K42" s="8"/>
      <c r="L42" s="85"/>
      <c r="M42" s="43"/>
      <c r="N42" s="1"/>
      <c r="O42" s="7"/>
      <c r="P42" s="8"/>
      <c r="Q42" s="8"/>
      <c r="R42" s="8"/>
      <c r="S42" s="85"/>
      <c r="T42" s="43"/>
      <c r="U42" s="1"/>
    </row>
    <row r="43" spans="1:21" x14ac:dyDescent="0.2">
      <c r="A43" s="7"/>
      <c r="B43" s="8"/>
      <c r="C43" s="8"/>
      <c r="D43" s="8"/>
      <c r="E43" s="85"/>
      <c r="F43" s="43"/>
      <c r="G43" s="1"/>
      <c r="H43" s="7"/>
      <c r="I43" s="8"/>
      <c r="J43" s="8"/>
      <c r="K43" s="8"/>
      <c r="L43" s="85"/>
      <c r="M43" s="43"/>
      <c r="N43" s="1"/>
      <c r="O43" s="7"/>
      <c r="P43" s="8"/>
      <c r="Q43" s="8"/>
      <c r="R43" s="8"/>
      <c r="S43" s="85"/>
      <c r="T43" s="43"/>
      <c r="U43" s="1"/>
    </row>
    <row r="44" spans="1:21" x14ac:dyDescent="0.2">
      <c r="A44" s="7"/>
      <c r="B44" s="8"/>
      <c r="C44" s="8"/>
      <c r="D44" s="8"/>
      <c r="E44" s="85"/>
      <c r="F44" s="43"/>
      <c r="G44" s="1"/>
      <c r="H44" s="7"/>
      <c r="I44" s="8"/>
      <c r="J44" s="8"/>
      <c r="K44" s="8"/>
      <c r="L44" s="85"/>
      <c r="M44" s="43"/>
      <c r="N44" s="1"/>
      <c r="O44" s="7"/>
      <c r="P44" s="8"/>
      <c r="Q44" s="8"/>
      <c r="R44" s="8"/>
      <c r="S44" s="85"/>
      <c r="T44" s="43"/>
      <c r="U44" s="1"/>
    </row>
    <row r="45" spans="1:21" x14ac:dyDescent="0.2">
      <c r="A45" s="7"/>
      <c r="B45" s="8"/>
      <c r="C45" s="8"/>
      <c r="D45" s="8"/>
      <c r="E45" s="85"/>
      <c r="F45" s="43"/>
      <c r="G45" s="1"/>
      <c r="H45" s="7"/>
      <c r="I45" s="8"/>
      <c r="J45" s="8"/>
      <c r="K45" s="8"/>
      <c r="L45" s="85"/>
      <c r="M45" s="43"/>
      <c r="N45" s="1"/>
      <c r="O45" s="7"/>
      <c r="P45" s="8"/>
      <c r="Q45" s="8"/>
      <c r="R45" s="8"/>
      <c r="S45" s="85"/>
      <c r="T45" s="43"/>
      <c r="U45" s="1"/>
    </row>
    <row r="46" spans="1:21" x14ac:dyDescent="0.2">
      <c r="A46" s="7"/>
      <c r="B46" s="8"/>
      <c r="C46" s="8"/>
      <c r="D46" s="8"/>
      <c r="E46" s="85"/>
      <c r="F46" s="43"/>
      <c r="G46" s="1"/>
      <c r="H46" s="7"/>
      <c r="I46" s="8"/>
      <c r="J46" s="8"/>
      <c r="K46" s="8"/>
      <c r="L46" s="85"/>
      <c r="M46" s="43"/>
      <c r="N46" s="1"/>
      <c r="O46" s="7"/>
      <c r="P46" s="8"/>
      <c r="Q46" s="8"/>
      <c r="R46" s="8"/>
      <c r="S46" s="85"/>
      <c r="T46" s="43"/>
      <c r="U46" s="1"/>
    </row>
    <row r="47" spans="1:21" x14ac:dyDescent="0.2">
      <c r="A47" s="7"/>
      <c r="B47" s="8"/>
      <c r="C47" s="8"/>
      <c r="D47" s="8"/>
      <c r="E47" s="85"/>
      <c r="F47" s="44"/>
      <c r="G47" s="29"/>
      <c r="H47" s="7"/>
      <c r="I47" s="8"/>
      <c r="J47" s="8"/>
      <c r="K47" s="8"/>
      <c r="L47" s="85"/>
      <c r="M47" s="44"/>
      <c r="N47" s="29"/>
      <c r="O47" s="7"/>
      <c r="P47" s="8"/>
      <c r="Q47" s="8"/>
      <c r="R47" s="8"/>
      <c r="S47" s="85"/>
      <c r="T47" s="44"/>
      <c r="U47" s="29"/>
    </row>
    <row r="48" spans="1:21" x14ac:dyDescent="0.2">
      <c r="A48" s="7"/>
      <c r="B48" s="8"/>
      <c r="C48" s="8"/>
      <c r="D48" s="8"/>
      <c r="E48" s="85"/>
      <c r="F48" s="43"/>
      <c r="G48" s="1"/>
      <c r="H48" s="7"/>
      <c r="I48" s="8"/>
      <c r="J48" s="8"/>
      <c r="K48" s="8"/>
      <c r="L48" s="85"/>
      <c r="M48" s="43"/>
      <c r="N48" s="1"/>
      <c r="O48" s="7"/>
      <c r="P48" s="8"/>
      <c r="Q48" s="8"/>
      <c r="R48" s="8"/>
      <c r="S48" s="85"/>
      <c r="T48" s="43"/>
      <c r="U48" s="1"/>
    </row>
    <row r="49" spans="1:21" x14ac:dyDescent="0.2">
      <c r="A49" s="7"/>
      <c r="B49" s="8"/>
      <c r="C49" s="8"/>
      <c r="D49" s="8"/>
      <c r="E49" s="85"/>
      <c r="F49" s="43"/>
      <c r="G49" s="1"/>
      <c r="H49" s="7"/>
      <c r="I49" s="8"/>
      <c r="J49" s="8"/>
      <c r="K49" s="8"/>
      <c r="L49" s="85"/>
      <c r="M49" s="43"/>
      <c r="N49" s="1"/>
      <c r="O49" s="7"/>
      <c r="P49" s="8"/>
      <c r="Q49" s="8"/>
      <c r="R49" s="8"/>
      <c r="S49" s="85"/>
      <c r="T49" s="43"/>
      <c r="U49" s="1"/>
    </row>
    <row r="50" spans="1:21" x14ac:dyDescent="0.2">
      <c r="A50" s="7"/>
      <c r="B50" s="8"/>
      <c r="C50" s="8"/>
      <c r="D50" s="8"/>
      <c r="E50" s="85"/>
      <c r="F50" s="43"/>
      <c r="G50" s="1"/>
      <c r="H50" s="7"/>
      <c r="I50" s="8"/>
      <c r="J50" s="8"/>
      <c r="K50" s="8"/>
      <c r="L50" s="85"/>
      <c r="M50" s="43"/>
      <c r="N50" s="1"/>
      <c r="O50" s="7"/>
      <c r="P50" s="8"/>
      <c r="Q50" s="8"/>
      <c r="R50" s="8"/>
      <c r="S50" s="85"/>
      <c r="T50" s="43"/>
      <c r="U50" s="1"/>
    </row>
    <row r="51" spans="1:21" x14ac:dyDescent="0.2">
      <c r="A51" s="7"/>
      <c r="B51" s="8"/>
      <c r="C51" s="8"/>
      <c r="D51" s="8"/>
      <c r="E51" s="85"/>
      <c r="F51" s="43"/>
      <c r="G51" s="1"/>
      <c r="H51" s="7"/>
      <c r="I51" s="8"/>
      <c r="J51" s="8"/>
      <c r="K51" s="8"/>
      <c r="L51" s="85"/>
      <c r="M51" s="43"/>
      <c r="N51" s="1"/>
      <c r="O51" s="7"/>
      <c r="P51" s="8"/>
      <c r="Q51" s="8"/>
      <c r="R51" s="8"/>
      <c r="S51" s="85"/>
      <c r="T51" s="43"/>
      <c r="U51" s="1"/>
    </row>
    <row r="52" spans="1:21" x14ac:dyDescent="0.2">
      <c r="A52" s="7"/>
      <c r="B52" s="8"/>
      <c r="C52" s="8"/>
      <c r="D52" s="8"/>
      <c r="E52" s="85"/>
      <c r="F52" s="43"/>
      <c r="G52" s="1"/>
      <c r="H52" s="7"/>
      <c r="I52" s="8"/>
      <c r="J52" s="8"/>
      <c r="K52" s="8"/>
      <c r="L52" s="85"/>
      <c r="M52" s="43"/>
      <c r="N52" s="1"/>
      <c r="O52" s="7"/>
      <c r="P52" s="8"/>
      <c r="Q52" s="8"/>
      <c r="R52" s="8"/>
      <c r="S52" s="85"/>
      <c r="T52" s="43"/>
      <c r="U52" s="1"/>
    </row>
    <row r="53" spans="1:21" x14ac:dyDescent="0.2">
      <c r="A53" s="7"/>
      <c r="B53" s="8"/>
      <c r="C53" s="8"/>
      <c r="D53" s="8"/>
      <c r="E53" s="85"/>
      <c r="F53" s="43"/>
      <c r="G53" s="1"/>
      <c r="H53" s="7"/>
      <c r="I53" s="8"/>
      <c r="J53" s="8"/>
      <c r="K53" s="8"/>
      <c r="L53" s="85"/>
      <c r="M53" s="43"/>
      <c r="N53" s="1"/>
      <c r="O53" s="7"/>
      <c r="P53" s="8"/>
      <c r="Q53" s="8"/>
      <c r="R53" s="8"/>
      <c r="S53" s="85"/>
      <c r="T53" s="43"/>
      <c r="U53" s="1"/>
    </row>
    <row r="54" spans="1:21" ht="13.5" thickBot="1" x14ac:dyDescent="0.25">
      <c r="A54" s="7"/>
      <c r="B54" s="8"/>
      <c r="C54" s="8"/>
      <c r="D54" s="8"/>
      <c r="E54" s="85"/>
      <c r="F54" s="43"/>
      <c r="G54" s="1"/>
      <c r="H54" s="7"/>
      <c r="I54" s="8"/>
      <c r="J54" s="8"/>
      <c r="K54" s="8"/>
      <c r="L54" s="85"/>
      <c r="M54" s="43"/>
      <c r="N54" s="1"/>
      <c r="O54" s="7"/>
      <c r="P54" s="8"/>
      <c r="Q54" s="8"/>
      <c r="R54" s="8"/>
      <c r="S54" s="85"/>
      <c r="T54" s="43"/>
      <c r="U54" s="1"/>
    </row>
    <row r="55" spans="1:21" ht="13.5" thickBot="1" x14ac:dyDescent="0.25">
      <c r="A55" s="17" t="s">
        <v>46</v>
      </c>
      <c r="B55" s="15" t="s">
        <v>47</v>
      </c>
      <c r="C55" s="15"/>
      <c r="D55" s="15"/>
      <c r="E55" s="15"/>
      <c r="F55" s="53" t="s">
        <v>114</v>
      </c>
      <c r="G55" s="16" t="s">
        <v>70</v>
      </c>
      <c r="H55" s="17" t="s">
        <v>46</v>
      </c>
      <c r="I55" s="15" t="s">
        <v>47</v>
      </c>
      <c r="J55" s="15"/>
      <c r="K55" s="15"/>
      <c r="L55" s="15"/>
      <c r="M55" s="53" t="s">
        <v>118</v>
      </c>
      <c r="N55" s="16" t="s">
        <v>70</v>
      </c>
      <c r="O55" s="17" t="s">
        <v>46</v>
      </c>
      <c r="P55" s="15" t="s">
        <v>47</v>
      </c>
      <c r="Q55" s="15"/>
      <c r="R55" s="15"/>
      <c r="S55" s="15"/>
      <c r="T55" s="53" t="s">
        <v>122</v>
      </c>
      <c r="U55" s="16" t="s">
        <v>70</v>
      </c>
    </row>
    <row r="56" spans="1:21" x14ac:dyDescent="0.2">
      <c r="A56" s="3" t="s">
        <v>18</v>
      </c>
      <c r="B56" s="4" t="s">
        <v>19</v>
      </c>
      <c r="C56" s="4" t="s">
        <v>21</v>
      </c>
      <c r="D56" s="4" t="s">
        <v>20</v>
      </c>
      <c r="E56" s="5" t="s">
        <v>43</v>
      </c>
      <c r="F56" s="5" t="s">
        <v>22</v>
      </c>
      <c r="G56" s="6" t="s">
        <v>30</v>
      </c>
      <c r="H56" s="3" t="s">
        <v>18</v>
      </c>
      <c r="I56" s="4" t="s">
        <v>19</v>
      </c>
      <c r="J56" s="4" t="s">
        <v>21</v>
      </c>
      <c r="K56" s="4" t="s">
        <v>20</v>
      </c>
      <c r="L56" s="5" t="s">
        <v>43</v>
      </c>
      <c r="M56" s="5" t="s">
        <v>22</v>
      </c>
      <c r="N56" s="6" t="s">
        <v>30</v>
      </c>
      <c r="O56" s="3" t="s">
        <v>18</v>
      </c>
      <c r="P56" s="4" t="s">
        <v>19</v>
      </c>
      <c r="Q56" s="4" t="s">
        <v>21</v>
      </c>
      <c r="R56" s="4" t="s">
        <v>20</v>
      </c>
      <c r="S56" s="5" t="s">
        <v>43</v>
      </c>
      <c r="T56" s="5" t="s">
        <v>22</v>
      </c>
      <c r="U56" s="6" t="s">
        <v>30</v>
      </c>
    </row>
    <row r="57" spans="1:21" x14ac:dyDescent="0.2">
      <c r="A57" s="7">
        <v>42766</v>
      </c>
      <c r="B57" s="221">
        <v>0.3125</v>
      </c>
      <c r="C57" s="221">
        <v>2.0833333333333332E-2</v>
      </c>
      <c r="D57" s="221">
        <v>0.66666666666666663</v>
      </c>
      <c r="E57" s="116">
        <f>SUM(D57-B57-C57)</f>
        <v>0.33333333333333331</v>
      </c>
      <c r="F57" s="208">
        <v>1</v>
      </c>
      <c r="G57" s="1"/>
      <c r="H57" s="7">
        <v>42886</v>
      </c>
      <c r="I57" s="222">
        <v>0.35416666666666669</v>
      </c>
      <c r="J57" s="222">
        <v>2.0833333333333332E-2</v>
      </c>
      <c r="K57" s="222">
        <v>0.66666666666666663</v>
      </c>
      <c r="L57" s="116">
        <f t="shared" ref="L57:L60" si="12">SUM(K57-I57-J57)</f>
        <v>0.29166666666666663</v>
      </c>
      <c r="M57" s="207">
        <v>0</v>
      </c>
      <c r="N57" s="1"/>
      <c r="O57" s="7">
        <v>43008</v>
      </c>
      <c r="P57" s="222">
        <v>0.35416666666666669</v>
      </c>
      <c r="Q57" s="222">
        <v>2.0833333333333332E-2</v>
      </c>
      <c r="R57" s="222">
        <v>0.66666666666666663</v>
      </c>
      <c r="S57" s="116">
        <f t="shared" ref="S57" si="13">SUM(R57-P57-Q57)</f>
        <v>0.29166666666666663</v>
      </c>
      <c r="T57" s="207">
        <v>0</v>
      </c>
      <c r="U57" s="1"/>
    </row>
    <row r="58" spans="1:21" x14ac:dyDescent="0.2">
      <c r="A58" s="7">
        <v>42767</v>
      </c>
      <c r="B58" s="222">
        <v>0.35416666666666669</v>
      </c>
      <c r="C58" s="221">
        <v>2.0833333333333332E-2</v>
      </c>
      <c r="D58" s="221">
        <v>0.66666666666666663</v>
      </c>
      <c r="E58" s="116">
        <f>SUM(D58-B58-C58)</f>
        <v>0.29166666666666663</v>
      </c>
      <c r="F58" s="207">
        <v>0</v>
      </c>
      <c r="G58" s="1"/>
      <c r="H58" s="7">
        <v>42887</v>
      </c>
      <c r="I58" s="222">
        <v>0.35416666666666669</v>
      </c>
      <c r="J58" s="222">
        <v>2.0833333333333332E-2</v>
      </c>
      <c r="K58" s="222">
        <v>0.66666666666666663</v>
      </c>
      <c r="L58" s="116">
        <f t="shared" si="12"/>
        <v>0.29166666666666663</v>
      </c>
      <c r="M58" s="207">
        <v>0</v>
      </c>
      <c r="N58" s="1"/>
      <c r="O58" s="7">
        <v>43009</v>
      </c>
      <c r="P58" s="45"/>
      <c r="Q58" s="45"/>
      <c r="R58" s="45"/>
      <c r="S58" s="85"/>
      <c r="T58" s="18"/>
      <c r="U58" s="103"/>
    </row>
    <row r="59" spans="1:21" x14ac:dyDescent="0.2">
      <c r="A59" s="7">
        <v>42768</v>
      </c>
      <c r="B59" s="222">
        <v>0.35416666666666669</v>
      </c>
      <c r="C59" s="221">
        <v>2.0833333333333332E-2</v>
      </c>
      <c r="D59" s="221">
        <v>0.66666666666666663</v>
      </c>
      <c r="E59" s="116">
        <f>SUM(D59-B59-C59)</f>
        <v>0.29166666666666663</v>
      </c>
      <c r="F59" s="207">
        <v>0</v>
      </c>
      <c r="G59" s="1"/>
      <c r="H59" s="7">
        <v>42888</v>
      </c>
      <c r="I59" s="222">
        <v>0.35416666666666669</v>
      </c>
      <c r="J59" s="222">
        <v>2.0833333333333332E-2</v>
      </c>
      <c r="K59" s="222">
        <v>0.66666666666666663</v>
      </c>
      <c r="L59" s="116">
        <f t="shared" si="12"/>
        <v>0.29166666666666663</v>
      </c>
      <c r="M59" s="207">
        <v>0</v>
      </c>
      <c r="N59" s="1"/>
      <c r="O59" s="59">
        <v>43010</v>
      </c>
      <c r="P59" s="97"/>
      <c r="Q59" s="98"/>
      <c r="R59" s="98"/>
      <c r="S59" s="99">
        <f>SUM(S29:S57)</f>
        <v>1.4583333333333335</v>
      </c>
      <c r="T59" s="211"/>
      <c r="U59" s="206"/>
    </row>
    <row r="60" spans="1:21" x14ac:dyDescent="0.2">
      <c r="A60" s="7">
        <v>42769</v>
      </c>
      <c r="B60" s="222">
        <v>0.35416666666666669</v>
      </c>
      <c r="C60" s="221">
        <v>2.0833333333333332E-2</v>
      </c>
      <c r="D60" s="221">
        <v>0.66666666666666663</v>
      </c>
      <c r="E60" s="116">
        <f t="shared" ref="E60:E61" si="14">SUM(D60-B60-C60)</f>
        <v>0.29166666666666663</v>
      </c>
      <c r="F60" s="207">
        <v>0</v>
      </c>
      <c r="G60" s="1"/>
      <c r="H60" s="7">
        <v>42889</v>
      </c>
      <c r="I60" s="222">
        <v>0.35416666666666669</v>
      </c>
      <c r="J60" s="222">
        <v>2.0833333333333332E-2</v>
      </c>
      <c r="K60" s="222">
        <v>0.66666666666666663</v>
      </c>
      <c r="L60" s="116">
        <f t="shared" si="12"/>
        <v>0.29166666666666663</v>
      </c>
      <c r="M60" s="207">
        <v>0</v>
      </c>
      <c r="N60" s="1"/>
      <c r="O60" s="7">
        <v>43011</v>
      </c>
      <c r="P60" s="214">
        <v>0.3125</v>
      </c>
      <c r="Q60" s="214">
        <v>2.0833333333333332E-2</v>
      </c>
      <c r="R60" s="214">
        <v>0.625</v>
      </c>
      <c r="S60" s="116">
        <f t="shared" ref="S60:S64" si="15">SUM(R60-P60-Q60)</f>
        <v>0.29166666666666669</v>
      </c>
      <c r="T60" s="207">
        <v>0</v>
      </c>
      <c r="U60" s="1"/>
    </row>
    <row r="61" spans="1:21" x14ac:dyDescent="0.2">
      <c r="A61" s="7">
        <v>42770</v>
      </c>
      <c r="B61" s="221">
        <v>0.3125</v>
      </c>
      <c r="C61" s="221">
        <v>2.0833333333333332E-2</v>
      </c>
      <c r="D61" s="221">
        <v>0.625</v>
      </c>
      <c r="E61" s="116">
        <f t="shared" si="14"/>
        <v>0.29166666666666669</v>
      </c>
      <c r="F61" s="207">
        <v>0</v>
      </c>
      <c r="G61" s="1"/>
      <c r="H61" s="7">
        <v>42890</v>
      </c>
      <c r="I61" s="45"/>
      <c r="J61" s="45"/>
      <c r="K61" s="45"/>
      <c r="L61" s="85"/>
      <c r="M61" s="18"/>
      <c r="N61" s="103"/>
      <c r="O61" s="7">
        <v>43012</v>
      </c>
      <c r="P61" s="214">
        <v>0.3125</v>
      </c>
      <c r="Q61" s="214">
        <v>2.0833333333333332E-2</v>
      </c>
      <c r="R61" s="214">
        <v>0.625</v>
      </c>
      <c r="S61" s="116">
        <f t="shared" si="15"/>
        <v>0.29166666666666669</v>
      </c>
      <c r="T61" s="207">
        <v>0</v>
      </c>
      <c r="U61" s="1"/>
    </row>
    <row r="62" spans="1:21" x14ac:dyDescent="0.2">
      <c r="A62" s="7">
        <v>42771</v>
      </c>
      <c r="B62" s="45"/>
      <c r="C62" s="45"/>
      <c r="D62" s="45"/>
      <c r="E62" s="85"/>
      <c r="F62" s="18"/>
      <c r="G62" s="103"/>
      <c r="H62" s="7">
        <v>42891</v>
      </c>
      <c r="I62" s="97"/>
      <c r="J62" s="98"/>
      <c r="K62" s="98"/>
      <c r="L62" s="99">
        <f>SUM(L33:L61)</f>
        <v>1.4166666666666665</v>
      </c>
      <c r="M62" s="211">
        <f>SUM(M32,N62)</f>
        <v>0</v>
      </c>
      <c r="N62" s="206">
        <f>IF(L62&gt;C1,L62-C1,0)</f>
        <v>0</v>
      </c>
      <c r="O62" s="7">
        <v>43013</v>
      </c>
      <c r="P62" s="214">
        <v>0.3125</v>
      </c>
      <c r="Q62" s="214">
        <v>2.0833333333333332E-2</v>
      </c>
      <c r="R62" s="214">
        <v>0.625</v>
      </c>
      <c r="S62" s="116">
        <f t="shared" si="15"/>
        <v>0.29166666666666669</v>
      </c>
      <c r="T62" s="207">
        <v>0</v>
      </c>
      <c r="U62" s="1"/>
    </row>
    <row r="63" spans="1:21" x14ac:dyDescent="0.2">
      <c r="A63" s="7">
        <v>42772</v>
      </c>
      <c r="B63" s="97"/>
      <c r="C63" s="98"/>
      <c r="D63" s="98"/>
      <c r="E63" s="99">
        <f>SUM(E57:E62)</f>
        <v>1.5</v>
      </c>
      <c r="F63" s="100"/>
      <c r="G63" s="210" t="s">
        <v>629</v>
      </c>
      <c r="H63" s="7">
        <v>42892</v>
      </c>
      <c r="I63" s="223">
        <v>0.39583333333333331</v>
      </c>
      <c r="J63" s="223">
        <v>2.0833333333333332E-2</v>
      </c>
      <c r="K63" s="223">
        <v>0.70833333333333337</v>
      </c>
      <c r="L63" s="116">
        <f t="shared" ref="L63:L67" si="16">SUM(K63-I63-J63)</f>
        <v>0.29166666666666674</v>
      </c>
      <c r="M63" s="207">
        <v>0</v>
      </c>
      <c r="N63" s="1"/>
      <c r="O63" s="7">
        <v>43014</v>
      </c>
      <c r="P63" s="214">
        <v>0.3125</v>
      </c>
      <c r="Q63" s="214">
        <v>2.0833333333333332E-2</v>
      </c>
      <c r="R63" s="214">
        <v>0.625</v>
      </c>
      <c r="S63" s="116">
        <f t="shared" si="15"/>
        <v>0.29166666666666669</v>
      </c>
      <c r="T63" s="207">
        <v>0</v>
      </c>
      <c r="U63" s="1"/>
    </row>
    <row r="64" spans="1:21" x14ac:dyDescent="0.2">
      <c r="A64" s="7">
        <v>42773</v>
      </c>
      <c r="B64" s="222">
        <v>0.35416666666666669</v>
      </c>
      <c r="C64" s="221">
        <v>2.0833333333333332E-2</v>
      </c>
      <c r="D64" s="221">
        <v>0.66666666666666663</v>
      </c>
      <c r="E64" s="116">
        <f t="shared" ref="E64:E68" si="17">SUM(D64-B64-C64)</f>
        <v>0.29166666666666663</v>
      </c>
      <c r="F64" s="207">
        <v>0</v>
      </c>
      <c r="G64" s="1"/>
      <c r="H64" s="7">
        <v>42893</v>
      </c>
      <c r="I64" s="223">
        <v>0.39583333333333331</v>
      </c>
      <c r="J64" s="223">
        <v>2.0833333333333332E-2</v>
      </c>
      <c r="K64" s="223">
        <v>0.70833333333333337</v>
      </c>
      <c r="L64" s="116">
        <f t="shared" si="16"/>
        <v>0.29166666666666674</v>
      </c>
      <c r="M64" s="207">
        <v>0</v>
      </c>
      <c r="N64" s="1"/>
      <c r="O64" s="7">
        <v>43015</v>
      </c>
      <c r="P64" s="214">
        <v>0.3125</v>
      </c>
      <c r="Q64" s="214">
        <v>2.0833333333333332E-2</v>
      </c>
      <c r="R64" s="214">
        <v>0.625</v>
      </c>
      <c r="S64" s="116">
        <f t="shared" si="15"/>
        <v>0.29166666666666669</v>
      </c>
      <c r="T64" s="207">
        <v>0</v>
      </c>
      <c r="U64" s="1"/>
    </row>
    <row r="65" spans="1:21" x14ac:dyDescent="0.2">
      <c r="A65" s="7">
        <v>42774</v>
      </c>
      <c r="B65" s="222">
        <v>0.35416666666666669</v>
      </c>
      <c r="C65" s="221">
        <v>2.0833333333333332E-2</v>
      </c>
      <c r="D65" s="221">
        <v>0.66666666666666663</v>
      </c>
      <c r="E65" s="116">
        <f t="shared" si="17"/>
        <v>0.29166666666666663</v>
      </c>
      <c r="F65" s="207">
        <v>0</v>
      </c>
      <c r="G65" s="1"/>
      <c r="H65" s="7">
        <v>42894</v>
      </c>
      <c r="I65" s="223">
        <v>0.39583333333333331</v>
      </c>
      <c r="J65" s="223">
        <v>2.0833333333333332E-2</v>
      </c>
      <c r="K65" s="223">
        <v>0.70833333333333337</v>
      </c>
      <c r="L65" s="116">
        <f t="shared" si="16"/>
        <v>0.29166666666666674</v>
      </c>
      <c r="M65" s="207">
        <v>0</v>
      </c>
      <c r="N65" s="1"/>
      <c r="O65" s="7">
        <v>43016</v>
      </c>
      <c r="P65" s="45"/>
      <c r="Q65" s="45"/>
      <c r="R65" s="45"/>
      <c r="S65" s="85"/>
      <c r="T65" s="18"/>
      <c r="U65" s="103"/>
    </row>
    <row r="66" spans="1:21" x14ac:dyDescent="0.2">
      <c r="A66" s="7">
        <v>42775</v>
      </c>
      <c r="B66" s="74"/>
      <c r="C66" s="150"/>
      <c r="D66" s="150"/>
      <c r="E66" s="158">
        <v>0.29166666666666669</v>
      </c>
      <c r="F66" s="150"/>
      <c r="G66" s="64" t="s">
        <v>360</v>
      </c>
      <c r="H66" s="7">
        <v>42895</v>
      </c>
      <c r="I66" s="223">
        <v>0.39583333333333331</v>
      </c>
      <c r="J66" s="223">
        <v>2.0833333333333332E-2</v>
      </c>
      <c r="K66" s="223">
        <v>0.70833333333333337</v>
      </c>
      <c r="L66" s="116">
        <f t="shared" si="16"/>
        <v>0.29166666666666674</v>
      </c>
      <c r="M66" s="207">
        <v>0</v>
      </c>
      <c r="N66" s="1"/>
      <c r="O66" s="59">
        <v>43017</v>
      </c>
      <c r="P66" s="97"/>
      <c r="Q66" s="98"/>
      <c r="R66" s="98"/>
      <c r="S66" s="99">
        <f>SUM(S60:S65)</f>
        <v>1.4583333333333335</v>
      </c>
      <c r="T66" s="211">
        <v>0</v>
      </c>
      <c r="U66" s="206"/>
    </row>
    <row r="67" spans="1:21" x14ac:dyDescent="0.2">
      <c r="A67" s="7">
        <v>42776</v>
      </c>
      <c r="B67" s="216">
        <v>0.36458333333333331</v>
      </c>
      <c r="C67" s="221">
        <v>2.0833333333333332E-2</v>
      </c>
      <c r="D67" s="221">
        <v>0.66666666666666663</v>
      </c>
      <c r="E67" s="116">
        <f t="shared" si="17"/>
        <v>0.28125</v>
      </c>
      <c r="F67" s="207">
        <v>-15</v>
      </c>
      <c r="G67" s="1" t="s">
        <v>625</v>
      </c>
      <c r="H67" s="7">
        <v>42896</v>
      </c>
      <c r="I67" s="223">
        <v>0.39583333333333331</v>
      </c>
      <c r="J67" s="223">
        <v>2.0833333333333332E-2</v>
      </c>
      <c r="K67" s="223">
        <v>0.70833333333333337</v>
      </c>
      <c r="L67" s="116">
        <f t="shared" si="16"/>
        <v>0.29166666666666674</v>
      </c>
      <c r="M67" s="207">
        <v>0</v>
      </c>
      <c r="N67" s="1"/>
      <c r="O67" s="7">
        <v>43018</v>
      </c>
      <c r="P67" s="223">
        <v>0.39583333333333331</v>
      </c>
      <c r="Q67" s="223">
        <v>2.0833333333333332E-2</v>
      </c>
      <c r="R67" s="223">
        <v>0.70833333333333337</v>
      </c>
      <c r="S67" s="116">
        <f t="shared" ref="S67" si="18">SUM(R67-P67-Q67)</f>
        <v>0.29166666666666674</v>
      </c>
      <c r="T67" s="207">
        <v>0</v>
      </c>
      <c r="U67" s="1"/>
    </row>
    <row r="68" spans="1:21" x14ac:dyDescent="0.2">
      <c r="A68" s="7">
        <v>42777</v>
      </c>
      <c r="B68" s="221">
        <v>0.3125</v>
      </c>
      <c r="C68" s="221">
        <v>2.0833333333333332E-2</v>
      </c>
      <c r="D68" s="221">
        <v>0.66666666666666663</v>
      </c>
      <c r="E68" s="116">
        <f t="shared" si="17"/>
        <v>0.33333333333333331</v>
      </c>
      <c r="F68" s="207">
        <v>1</v>
      </c>
      <c r="G68" s="1"/>
      <c r="H68" s="7">
        <v>42897</v>
      </c>
      <c r="I68" s="45"/>
      <c r="J68" s="45"/>
      <c r="K68" s="45"/>
      <c r="L68" s="85"/>
      <c r="M68" s="18"/>
      <c r="N68" s="103"/>
      <c r="O68" s="7">
        <v>43019</v>
      </c>
      <c r="P68" s="74"/>
      <c r="Q68" s="150"/>
      <c r="R68" s="150"/>
      <c r="S68" s="158">
        <v>0.29166666666666669</v>
      </c>
      <c r="T68" s="150"/>
      <c r="U68" s="64" t="s">
        <v>635</v>
      </c>
    </row>
    <row r="69" spans="1:21" x14ac:dyDescent="0.2">
      <c r="A69" s="7">
        <v>42778</v>
      </c>
      <c r="B69" s="45"/>
      <c r="C69" s="45"/>
      <c r="D69" s="45"/>
      <c r="E69" s="85"/>
      <c r="F69" s="18"/>
      <c r="G69" s="103"/>
      <c r="H69" s="7">
        <v>42898</v>
      </c>
      <c r="I69" s="97"/>
      <c r="J69" s="98"/>
      <c r="K69" s="98"/>
      <c r="L69" s="99">
        <f>SUM(L63:L68)</f>
        <v>1.4583333333333337</v>
      </c>
      <c r="M69" s="211"/>
      <c r="N69" s="206"/>
      <c r="O69" s="59">
        <v>43020</v>
      </c>
      <c r="P69" s="74"/>
      <c r="Q69" s="150"/>
      <c r="R69" s="150"/>
      <c r="S69" s="158">
        <v>0.29166666666666669</v>
      </c>
      <c r="T69" s="150"/>
      <c r="U69" s="64" t="s">
        <v>636</v>
      </c>
    </row>
    <row r="70" spans="1:21" x14ac:dyDescent="0.2">
      <c r="A70" s="59">
        <v>42779</v>
      </c>
      <c r="B70" s="97"/>
      <c r="C70" s="98"/>
      <c r="D70" s="98"/>
      <c r="E70" s="99">
        <f>SUM(E64:E69)</f>
        <v>1.4895833333333333</v>
      </c>
      <c r="F70" s="218">
        <v>5.2083333333333336E-2</v>
      </c>
      <c r="G70" s="206">
        <f>IF(E70&gt;C1,E70-C1,0)</f>
        <v>0</v>
      </c>
      <c r="H70" s="7">
        <v>42899</v>
      </c>
      <c r="I70" s="214">
        <v>0.3125</v>
      </c>
      <c r="J70" s="214">
        <v>2.0833333333333332E-2</v>
      </c>
      <c r="K70" s="214">
        <v>0.625</v>
      </c>
      <c r="L70" s="116">
        <f t="shared" ref="L70:L74" si="19">SUM(K70-I70-J70)</f>
        <v>0.29166666666666669</v>
      </c>
      <c r="M70" s="207">
        <v>0</v>
      </c>
      <c r="N70" s="1"/>
      <c r="O70" s="7">
        <v>43021</v>
      </c>
      <c r="P70" s="74"/>
      <c r="Q70" s="150"/>
      <c r="R70" s="150"/>
      <c r="S70" s="158">
        <v>0.29166666666666669</v>
      </c>
      <c r="T70" s="150"/>
      <c r="U70" s="64" t="s">
        <v>637</v>
      </c>
    </row>
    <row r="71" spans="1:21" x14ac:dyDescent="0.2">
      <c r="A71" s="7">
        <v>42780</v>
      </c>
      <c r="B71" s="221">
        <v>0.3125</v>
      </c>
      <c r="C71" s="221">
        <v>2.0833333333333332E-2</v>
      </c>
      <c r="D71" s="221">
        <v>0.66666666666666663</v>
      </c>
      <c r="E71" s="116">
        <f t="shared" ref="E71:E75" si="20">SUM(D71-B71-C71)</f>
        <v>0.33333333333333331</v>
      </c>
      <c r="F71" s="207">
        <v>1</v>
      </c>
      <c r="G71" s="1"/>
      <c r="H71" s="7">
        <v>42900</v>
      </c>
      <c r="I71" s="214">
        <v>0.3125</v>
      </c>
      <c r="J71" s="214">
        <v>2.0833333333333332E-2</v>
      </c>
      <c r="K71" s="214">
        <v>0.625</v>
      </c>
      <c r="L71" s="116">
        <f t="shared" si="19"/>
        <v>0.29166666666666669</v>
      </c>
      <c r="M71" s="207">
        <v>0</v>
      </c>
      <c r="N71" s="1"/>
      <c r="O71" s="59">
        <v>43022</v>
      </c>
      <c r="P71" s="74"/>
      <c r="Q71" s="150"/>
      <c r="R71" s="150"/>
      <c r="S71" s="158">
        <v>0.29166666666666669</v>
      </c>
      <c r="T71" s="150"/>
      <c r="U71" s="64" t="s">
        <v>638</v>
      </c>
    </row>
    <row r="72" spans="1:21" x14ac:dyDescent="0.2">
      <c r="A72" s="7">
        <v>42781</v>
      </c>
      <c r="B72" s="221">
        <v>0.3125</v>
      </c>
      <c r="C72" s="221">
        <v>2.0833333333333332E-2</v>
      </c>
      <c r="D72" s="221">
        <v>0.66666666666666663</v>
      </c>
      <c r="E72" s="116">
        <f t="shared" si="20"/>
        <v>0.33333333333333331</v>
      </c>
      <c r="F72" s="207">
        <v>1</v>
      </c>
      <c r="G72" s="1"/>
      <c r="H72" s="7">
        <v>42901</v>
      </c>
      <c r="I72" s="214">
        <v>0.3125</v>
      </c>
      <c r="J72" s="214">
        <v>2.0833333333333332E-2</v>
      </c>
      <c r="K72" s="214">
        <v>0.625</v>
      </c>
      <c r="L72" s="116">
        <f t="shared" si="19"/>
        <v>0.29166666666666669</v>
      </c>
      <c r="M72" s="207">
        <v>0</v>
      </c>
      <c r="N72" s="1"/>
      <c r="O72" s="7">
        <v>43023</v>
      </c>
      <c r="P72" s="74"/>
      <c r="Q72" s="150"/>
      <c r="R72" s="150"/>
      <c r="S72" s="158">
        <v>0.29166666666666669</v>
      </c>
      <c r="T72" s="150"/>
      <c r="U72" s="64" t="s">
        <v>639</v>
      </c>
    </row>
    <row r="73" spans="1:21" x14ac:dyDescent="0.2">
      <c r="A73" s="7">
        <v>42782</v>
      </c>
      <c r="B73" s="221">
        <v>0.3125</v>
      </c>
      <c r="C73" s="221">
        <v>2.0833333333333332E-2</v>
      </c>
      <c r="D73" s="221">
        <v>0.66666666666666663</v>
      </c>
      <c r="E73" s="116">
        <f t="shared" si="20"/>
        <v>0.33333333333333331</v>
      </c>
      <c r="F73" s="207">
        <v>1</v>
      </c>
      <c r="G73" s="1"/>
      <c r="H73" s="7">
        <v>42902</v>
      </c>
      <c r="I73" s="214">
        <v>0.3125</v>
      </c>
      <c r="J73" s="214">
        <v>2.0833333333333332E-2</v>
      </c>
      <c r="K73" s="214">
        <v>0.625</v>
      </c>
      <c r="L73" s="116">
        <f t="shared" si="19"/>
        <v>0.29166666666666669</v>
      </c>
      <c r="M73" s="207">
        <v>0</v>
      </c>
      <c r="N73" s="1"/>
      <c r="O73" s="59">
        <v>43024</v>
      </c>
      <c r="P73" s="97"/>
      <c r="Q73" s="98"/>
      <c r="R73" s="98"/>
      <c r="S73" s="99"/>
      <c r="T73" s="211"/>
      <c r="U73" s="64" t="s">
        <v>640</v>
      </c>
    </row>
    <row r="74" spans="1:21" x14ac:dyDescent="0.2">
      <c r="A74" s="7">
        <v>42783</v>
      </c>
      <c r="B74" s="222">
        <v>0.35416666666666669</v>
      </c>
      <c r="C74" s="221">
        <v>2.0833333333333332E-2</v>
      </c>
      <c r="D74" s="221">
        <v>0.66666666666666663</v>
      </c>
      <c r="E74" s="116">
        <f t="shared" si="20"/>
        <v>0.29166666666666663</v>
      </c>
      <c r="F74" s="207">
        <v>0</v>
      </c>
      <c r="G74" s="1" t="s">
        <v>626</v>
      </c>
      <c r="H74" s="7">
        <v>42903</v>
      </c>
      <c r="I74" s="214">
        <v>0.3125</v>
      </c>
      <c r="J74" s="214">
        <v>2.0833333333333332E-2</v>
      </c>
      <c r="K74" s="214">
        <v>0.625</v>
      </c>
      <c r="L74" s="116">
        <f t="shared" si="19"/>
        <v>0.29166666666666669</v>
      </c>
      <c r="M74" s="207">
        <v>0</v>
      </c>
      <c r="N74" s="1"/>
      <c r="O74" s="7">
        <v>43025</v>
      </c>
      <c r="P74" s="74"/>
      <c r="Q74" s="150"/>
      <c r="R74" s="150"/>
      <c r="S74" s="158">
        <v>0.29166666666666669</v>
      </c>
      <c r="T74" s="150"/>
      <c r="U74" s="64" t="s">
        <v>641</v>
      </c>
    </row>
    <row r="75" spans="1:21" x14ac:dyDescent="0.2">
      <c r="A75" s="7">
        <v>42784</v>
      </c>
      <c r="B75" s="222">
        <v>0.35416666666666669</v>
      </c>
      <c r="C75" s="221">
        <v>2.0833333333333332E-2</v>
      </c>
      <c r="D75" s="221">
        <v>0.66666666666666663</v>
      </c>
      <c r="E75" s="116">
        <f t="shared" si="20"/>
        <v>0.29166666666666663</v>
      </c>
      <c r="F75" s="207">
        <v>0</v>
      </c>
      <c r="G75" s="1"/>
      <c r="H75" s="7">
        <v>42904</v>
      </c>
      <c r="I75" s="45"/>
      <c r="J75" s="45"/>
      <c r="K75" s="45"/>
      <c r="L75" s="85"/>
      <c r="M75" s="18"/>
      <c r="N75" s="103"/>
      <c r="O75" s="7">
        <v>43026</v>
      </c>
      <c r="P75" s="74"/>
      <c r="Q75" s="150"/>
      <c r="R75" s="150"/>
      <c r="S75" s="158">
        <v>0.29166666666666669</v>
      </c>
      <c r="T75" s="150"/>
      <c r="U75" s="64" t="s">
        <v>642</v>
      </c>
    </row>
    <row r="76" spans="1:21" x14ac:dyDescent="0.2">
      <c r="A76" s="7">
        <v>42785</v>
      </c>
      <c r="B76" s="45"/>
      <c r="C76" s="45"/>
      <c r="D76" s="45"/>
      <c r="E76" s="85"/>
      <c r="F76" s="18"/>
      <c r="G76" s="103"/>
      <c r="H76" s="7">
        <v>42905</v>
      </c>
      <c r="I76" s="97"/>
      <c r="J76" s="98"/>
      <c r="K76" s="98"/>
      <c r="L76" s="99">
        <f>SUM(L70:L75)</f>
        <v>1.4583333333333335</v>
      </c>
      <c r="M76" s="211"/>
      <c r="N76" s="206"/>
      <c r="O76" s="59">
        <v>43027</v>
      </c>
      <c r="P76" s="74"/>
      <c r="Q76" s="150"/>
      <c r="R76" s="150"/>
      <c r="S76" s="158">
        <v>0.29166666666666669</v>
      </c>
      <c r="T76" s="150"/>
      <c r="U76" s="64" t="s">
        <v>643</v>
      </c>
    </row>
    <row r="77" spans="1:21" x14ac:dyDescent="0.2">
      <c r="A77" s="59">
        <v>42786</v>
      </c>
      <c r="B77" s="97"/>
      <c r="C77" s="98"/>
      <c r="D77" s="98"/>
      <c r="E77" s="99">
        <f>SUM(E71:E76)</f>
        <v>1.583333333333333</v>
      </c>
      <c r="F77" s="211">
        <f>SUM(G70,G77)</f>
        <v>0</v>
      </c>
      <c r="G77" s="219">
        <f>IF(E77&gt;C1,E77-C1,0)</f>
        <v>0</v>
      </c>
      <c r="H77" s="7">
        <v>42906</v>
      </c>
      <c r="I77" s="222">
        <v>0.35416666666666669</v>
      </c>
      <c r="J77" s="222">
        <v>2.0833333333333332E-2</v>
      </c>
      <c r="K77" s="222">
        <v>0.66666666666666663</v>
      </c>
      <c r="L77" s="116">
        <f t="shared" ref="L77:L81" si="21">SUM(K77-I77-J77)</f>
        <v>0.29166666666666663</v>
      </c>
      <c r="M77" s="207">
        <v>0</v>
      </c>
      <c r="N77" s="1"/>
      <c r="O77" s="7">
        <v>43028</v>
      </c>
      <c r="P77" s="74"/>
      <c r="Q77" s="150"/>
      <c r="R77" s="150"/>
      <c r="S77" s="158">
        <v>0.29166666666666669</v>
      </c>
      <c r="T77" s="150"/>
      <c r="U77" s="64" t="s">
        <v>644</v>
      </c>
    </row>
    <row r="78" spans="1:21" x14ac:dyDescent="0.2">
      <c r="A78" s="7">
        <v>42787</v>
      </c>
      <c r="B78" s="221">
        <v>0.3125</v>
      </c>
      <c r="C78" s="221">
        <v>2.0833333333333332E-2</v>
      </c>
      <c r="D78" s="221">
        <v>0.66666666666666663</v>
      </c>
      <c r="E78" s="116">
        <f t="shared" ref="E78" si="22">SUM(D78-B78-C78)</f>
        <v>0.33333333333333331</v>
      </c>
      <c r="F78" s="207">
        <v>1</v>
      </c>
      <c r="G78" s="1"/>
      <c r="H78" s="7">
        <v>42907</v>
      </c>
      <c r="I78" s="222">
        <v>0.35416666666666669</v>
      </c>
      <c r="J78" s="222">
        <v>2.0833333333333332E-2</v>
      </c>
      <c r="K78" s="222">
        <v>0.66666666666666663</v>
      </c>
      <c r="L78" s="116">
        <f t="shared" si="21"/>
        <v>0.29166666666666663</v>
      </c>
      <c r="M78" s="207">
        <v>0</v>
      </c>
      <c r="N78" s="1"/>
      <c r="O78" s="59">
        <v>43029</v>
      </c>
      <c r="P78" s="74"/>
      <c r="Q78" s="150"/>
      <c r="R78" s="150"/>
      <c r="S78" s="158">
        <v>0.29166666666666669</v>
      </c>
      <c r="T78" s="150"/>
      <c r="U78" s="64" t="s">
        <v>645</v>
      </c>
    </row>
    <row r="79" spans="1:21" x14ac:dyDescent="0.2">
      <c r="A79" s="7">
        <v>42788</v>
      </c>
      <c r="B79" s="222">
        <v>0.35416666666666669</v>
      </c>
      <c r="C79" s="221">
        <v>2.0833333333333332E-2</v>
      </c>
      <c r="D79" s="221">
        <v>0.66666666666666663</v>
      </c>
      <c r="E79" s="116">
        <f t="shared" ref="E79:E82" si="23">SUM(D79-B79-C79)</f>
        <v>0.29166666666666663</v>
      </c>
      <c r="F79" s="207">
        <v>0</v>
      </c>
      <c r="G79" s="1"/>
      <c r="H79" s="7">
        <v>42908</v>
      </c>
      <c r="I79" s="222">
        <v>0.35416666666666669</v>
      </c>
      <c r="J79" s="222">
        <v>2.0833333333333332E-2</v>
      </c>
      <c r="K79" s="222">
        <v>0.66666666666666663</v>
      </c>
      <c r="L79" s="116">
        <f t="shared" si="21"/>
        <v>0.29166666666666663</v>
      </c>
      <c r="M79" s="207">
        <v>0</v>
      </c>
      <c r="N79" s="1"/>
      <c r="O79" s="7">
        <v>43030</v>
      </c>
      <c r="P79" s="74"/>
      <c r="Q79" s="150"/>
      <c r="R79" s="150"/>
      <c r="S79" s="158">
        <v>0.29166666666666669</v>
      </c>
      <c r="T79" s="150"/>
      <c r="U79" s="64" t="s">
        <v>646</v>
      </c>
    </row>
    <row r="80" spans="1:21" x14ac:dyDescent="0.2">
      <c r="A80" s="7">
        <v>42789</v>
      </c>
      <c r="B80" s="221">
        <v>0.3125</v>
      </c>
      <c r="C80" s="221">
        <v>2.0833333333333332E-2</v>
      </c>
      <c r="D80" s="221">
        <v>0.66666666666666663</v>
      </c>
      <c r="E80" s="116">
        <f t="shared" si="23"/>
        <v>0.33333333333333331</v>
      </c>
      <c r="F80" s="207">
        <v>1</v>
      </c>
      <c r="G80" s="1"/>
      <c r="H80" s="7">
        <v>42909</v>
      </c>
      <c r="I80" s="222">
        <v>0.35416666666666669</v>
      </c>
      <c r="J80" s="222">
        <v>2.0833333333333332E-2</v>
      </c>
      <c r="K80" s="222">
        <v>0.66666666666666663</v>
      </c>
      <c r="L80" s="116">
        <f t="shared" si="21"/>
        <v>0.29166666666666663</v>
      </c>
      <c r="M80" s="207">
        <v>0</v>
      </c>
      <c r="N80" s="1"/>
      <c r="O80" s="59">
        <v>43031</v>
      </c>
      <c r="P80" s="97"/>
      <c r="Q80" s="98"/>
      <c r="R80" s="98"/>
      <c r="S80" s="99"/>
      <c r="T80" s="211"/>
      <c r="U80" s="64" t="s">
        <v>647</v>
      </c>
    </row>
    <row r="81" spans="1:21" x14ac:dyDescent="0.2">
      <c r="A81" s="7">
        <v>42790</v>
      </c>
      <c r="B81" s="221">
        <v>0.3125</v>
      </c>
      <c r="C81" s="221">
        <v>2.0833333333333332E-2</v>
      </c>
      <c r="D81" s="221">
        <v>0.66666666666666663</v>
      </c>
      <c r="E81" s="116">
        <f t="shared" si="23"/>
        <v>0.33333333333333331</v>
      </c>
      <c r="F81" s="207">
        <v>1</v>
      </c>
      <c r="G81" s="1"/>
      <c r="H81" s="7">
        <v>42910</v>
      </c>
      <c r="I81" s="222">
        <v>0.35416666666666669</v>
      </c>
      <c r="J81" s="222">
        <v>2.0833333333333332E-2</v>
      </c>
      <c r="K81" s="222">
        <v>0.66666666666666663</v>
      </c>
      <c r="L81" s="116">
        <f t="shared" si="21"/>
        <v>0.29166666666666663</v>
      </c>
      <c r="M81" s="207">
        <v>0</v>
      </c>
      <c r="N81" s="1"/>
      <c r="O81" s="7">
        <v>43032</v>
      </c>
      <c r="P81" s="74"/>
      <c r="Q81" s="150"/>
      <c r="R81" s="150"/>
      <c r="S81" s="158">
        <v>0.29166666666666669</v>
      </c>
      <c r="T81" s="150"/>
      <c r="U81" s="64" t="s">
        <v>648</v>
      </c>
    </row>
    <row r="82" spans="1:21" x14ac:dyDescent="0.2">
      <c r="A82" s="7">
        <v>42791</v>
      </c>
      <c r="B82" s="221">
        <v>0.3125</v>
      </c>
      <c r="C82" s="221">
        <v>2.0833333333333332E-2</v>
      </c>
      <c r="D82" s="221">
        <v>0.66666666666666663</v>
      </c>
      <c r="E82" s="116">
        <f t="shared" si="23"/>
        <v>0.33333333333333331</v>
      </c>
      <c r="F82" s="207">
        <v>1</v>
      </c>
      <c r="G82" s="1"/>
      <c r="H82" s="7">
        <v>42911</v>
      </c>
      <c r="I82" s="45"/>
      <c r="J82" s="45"/>
      <c r="K82" s="45"/>
      <c r="L82" s="85"/>
      <c r="M82" s="18"/>
      <c r="N82" s="103"/>
      <c r="O82" s="7">
        <v>43033</v>
      </c>
      <c r="P82" s="74"/>
      <c r="Q82" s="150"/>
      <c r="R82" s="150"/>
      <c r="S82" s="158">
        <v>0.29166666666666669</v>
      </c>
      <c r="T82" s="150"/>
      <c r="U82" s="64" t="s">
        <v>649</v>
      </c>
    </row>
    <row r="83" spans="1:21" x14ac:dyDescent="0.2">
      <c r="A83" s="7">
        <v>42792</v>
      </c>
      <c r="B83" s="45"/>
      <c r="C83" s="45"/>
      <c r="D83" s="45"/>
      <c r="E83" s="85"/>
      <c r="F83" s="18"/>
      <c r="G83" s="103"/>
      <c r="H83" s="7">
        <v>42912</v>
      </c>
      <c r="I83" s="97"/>
      <c r="J83" s="98"/>
      <c r="K83" s="98"/>
      <c r="L83" s="99">
        <f>SUM(L77:L82)</f>
        <v>1.458333333333333</v>
      </c>
      <c r="M83" s="211"/>
      <c r="N83" s="206"/>
      <c r="O83" s="59">
        <v>43034</v>
      </c>
      <c r="P83" s="74"/>
      <c r="Q83" s="150"/>
      <c r="R83" s="150"/>
      <c r="S83" s="158">
        <v>0.29166666666666669</v>
      </c>
      <c r="T83" s="150"/>
      <c r="U83" s="64" t="s">
        <v>650</v>
      </c>
    </row>
    <row r="84" spans="1:21" x14ac:dyDescent="0.2">
      <c r="A84" s="59">
        <v>42793</v>
      </c>
      <c r="B84" s="97"/>
      <c r="C84" s="98"/>
      <c r="D84" s="98"/>
      <c r="E84" s="99">
        <f>SUM(E78:E83)</f>
        <v>1.6249999999999998</v>
      </c>
      <c r="F84" s="211">
        <f>SUM(F77,G84)</f>
        <v>0</v>
      </c>
      <c r="G84" s="219">
        <f>IF(E84&gt;C1,E84-C1,0)</f>
        <v>0</v>
      </c>
      <c r="H84" s="7">
        <v>42913</v>
      </c>
      <c r="I84" s="222">
        <v>0.35416666666666669</v>
      </c>
      <c r="J84" s="222">
        <v>2.0833333333333332E-2</v>
      </c>
      <c r="K84" s="222">
        <v>0.66666666666666663</v>
      </c>
      <c r="L84" s="116">
        <f t="shared" ref="L84:L86" si="24">SUM(K84-I84-J84)</f>
        <v>0.29166666666666663</v>
      </c>
      <c r="M84" s="207">
        <v>0</v>
      </c>
      <c r="N84" s="1"/>
      <c r="O84" s="7">
        <v>43035</v>
      </c>
      <c r="P84" s="74"/>
      <c r="Q84" s="150"/>
      <c r="R84" s="150"/>
      <c r="S84" s="158">
        <v>0.29166666666666669</v>
      </c>
      <c r="T84" s="150"/>
      <c r="U84" s="64" t="s">
        <v>651</v>
      </c>
    </row>
    <row r="85" spans="1:21" x14ac:dyDescent="0.2">
      <c r="A85" s="7"/>
      <c r="B85" s="8"/>
      <c r="C85" s="8"/>
      <c r="D85" s="8"/>
      <c r="E85" s="85"/>
      <c r="F85" s="43"/>
      <c r="G85" s="1"/>
      <c r="H85" s="7">
        <v>42914</v>
      </c>
      <c r="I85" s="222">
        <v>0.35416666666666669</v>
      </c>
      <c r="J85" s="222">
        <v>2.0833333333333332E-2</v>
      </c>
      <c r="K85" s="222">
        <v>0.66666666666666663</v>
      </c>
      <c r="L85" s="116">
        <f t="shared" si="24"/>
        <v>0.29166666666666663</v>
      </c>
      <c r="M85" s="207">
        <v>0</v>
      </c>
      <c r="N85" s="1"/>
      <c r="O85" s="59">
        <v>43036</v>
      </c>
      <c r="P85" s="74"/>
      <c r="Q85" s="150"/>
      <c r="R85" s="150"/>
      <c r="S85" s="158">
        <v>0.29166666666666669</v>
      </c>
      <c r="T85" s="150"/>
      <c r="U85" s="64" t="s">
        <v>652</v>
      </c>
    </row>
    <row r="86" spans="1:21" x14ac:dyDescent="0.2">
      <c r="A86" s="7"/>
      <c r="B86" s="8"/>
      <c r="C86" s="8"/>
      <c r="D86" s="8"/>
      <c r="E86" s="85"/>
      <c r="F86" s="43"/>
      <c r="G86" s="1"/>
      <c r="H86" s="7">
        <v>42915</v>
      </c>
      <c r="I86" s="222">
        <v>0.35416666666666669</v>
      </c>
      <c r="J86" s="222">
        <v>2.0833333333333332E-2</v>
      </c>
      <c r="K86" s="222">
        <v>0.66666666666666663</v>
      </c>
      <c r="L86" s="116">
        <f t="shared" si="24"/>
        <v>0.29166666666666663</v>
      </c>
      <c r="M86" s="207">
        <v>0</v>
      </c>
      <c r="N86" s="1"/>
      <c r="O86" s="7">
        <v>43037</v>
      </c>
      <c r="P86" s="74"/>
      <c r="Q86" s="150"/>
      <c r="R86" s="150"/>
      <c r="S86" s="158">
        <v>0.29166666666666669</v>
      </c>
      <c r="T86" s="150"/>
      <c r="U86" s="64" t="s">
        <v>653</v>
      </c>
    </row>
    <row r="87" spans="1:21" x14ac:dyDescent="0.2">
      <c r="A87" s="7"/>
      <c r="B87" s="8"/>
      <c r="C87" s="8"/>
      <c r="D87" s="8"/>
      <c r="E87" s="85"/>
      <c r="F87" s="43"/>
      <c r="G87" s="1"/>
      <c r="H87" s="7"/>
      <c r="I87" s="8"/>
      <c r="J87" s="8"/>
      <c r="K87" s="8"/>
      <c r="L87" s="85"/>
      <c r="M87" s="43"/>
      <c r="N87" s="1"/>
      <c r="O87" s="59">
        <v>43038</v>
      </c>
      <c r="P87" s="97"/>
      <c r="Q87" s="98"/>
      <c r="R87" s="98"/>
      <c r="S87" s="99"/>
      <c r="T87" s="211"/>
      <c r="U87" s="64" t="s">
        <v>654</v>
      </c>
    </row>
    <row r="88" spans="1:21" x14ac:dyDescent="0.2">
      <c r="A88" s="7"/>
      <c r="B88" s="8"/>
      <c r="C88" s="8"/>
      <c r="D88" s="8"/>
      <c r="E88" s="85"/>
      <c r="F88" s="43"/>
      <c r="G88" s="1"/>
      <c r="H88" s="7"/>
      <c r="I88" s="8"/>
      <c r="J88" s="8"/>
      <c r="K88" s="8"/>
      <c r="L88" s="85"/>
      <c r="M88" s="43"/>
      <c r="N88" s="1"/>
      <c r="O88" s="7"/>
      <c r="P88" s="8"/>
      <c r="Q88" s="8"/>
      <c r="R88" s="8"/>
      <c r="S88" s="85"/>
      <c r="T88" s="43"/>
      <c r="U88" s="1"/>
    </row>
    <row r="89" spans="1:21" x14ac:dyDescent="0.2">
      <c r="A89" s="7"/>
      <c r="B89" s="8"/>
      <c r="C89" s="8"/>
      <c r="D89" s="8"/>
      <c r="E89" s="85"/>
      <c r="F89" s="43"/>
      <c r="G89" s="1"/>
      <c r="H89" s="7"/>
      <c r="I89" s="8"/>
      <c r="J89" s="8"/>
      <c r="K89" s="8"/>
      <c r="L89" s="85"/>
      <c r="M89" s="43"/>
      <c r="N89" s="1"/>
      <c r="O89" s="7"/>
      <c r="P89" s="8"/>
      <c r="Q89" s="8"/>
      <c r="R89" s="8"/>
      <c r="S89" s="85"/>
      <c r="T89" s="43"/>
      <c r="U89" s="1"/>
    </row>
    <row r="90" spans="1:21" x14ac:dyDescent="0.2">
      <c r="A90" s="7"/>
      <c r="B90" s="8"/>
      <c r="C90" s="8"/>
      <c r="D90" s="8"/>
      <c r="E90" s="85"/>
      <c r="F90" s="43"/>
      <c r="G90" s="1"/>
      <c r="H90" s="7"/>
      <c r="I90" s="8"/>
      <c r="J90" s="8"/>
      <c r="K90" s="8"/>
      <c r="L90" s="85"/>
      <c r="M90" s="43"/>
      <c r="N90" s="1"/>
      <c r="O90" s="7"/>
      <c r="P90" s="8"/>
      <c r="Q90" s="8"/>
      <c r="R90" s="8"/>
      <c r="S90" s="85"/>
      <c r="T90" s="43"/>
      <c r="U90" s="1"/>
    </row>
    <row r="91" spans="1:21" x14ac:dyDescent="0.2">
      <c r="A91" s="7"/>
      <c r="B91" s="8"/>
      <c r="C91" s="8"/>
      <c r="D91" s="8"/>
      <c r="E91" s="85"/>
      <c r="F91" s="43"/>
      <c r="G91" s="1"/>
      <c r="H91" s="7"/>
      <c r="I91" s="8"/>
      <c r="J91" s="8"/>
      <c r="K91" s="8"/>
      <c r="L91" s="85"/>
      <c r="M91" s="43"/>
      <c r="N91" s="1"/>
      <c r="O91" s="7"/>
      <c r="P91" s="8"/>
      <c r="Q91" s="8"/>
      <c r="R91" s="8"/>
      <c r="S91" s="85"/>
      <c r="T91" s="43"/>
      <c r="U91" s="1"/>
    </row>
    <row r="92" spans="1:21" x14ac:dyDescent="0.2">
      <c r="A92" s="7"/>
      <c r="B92" s="8"/>
      <c r="C92" s="8"/>
      <c r="D92" s="8"/>
      <c r="E92" s="85"/>
      <c r="F92" s="43"/>
      <c r="G92" s="1"/>
      <c r="H92" s="7"/>
      <c r="I92" s="8"/>
      <c r="J92" s="8"/>
      <c r="K92" s="8"/>
      <c r="L92" s="85"/>
      <c r="M92" s="43"/>
      <c r="N92" s="1"/>
      <c r="O92" s="7"/>
      <c r="P92" s="8"/>
      <c r="Q92" s="8"/>
      <c r="R92" s="8"/>
      <c r="S92" s="85"/>
      <c r="T92" s="43"/>
      <c r="U92" s="1"/>
    </row>
    <row r="93" spans="1:21" x14ac:dyDescent="0.2">
      <c r="A93" s="7"/>
      <c r="B93" s="8"/>
      <c r="C93" s="8"/>
      <c r="D93" s="8"/>
      <c r="E93" s="85"/>
      <c r="F93" s="43"/>
      <c r="G93" s="1"/>
      <c r="H93" s="7"/>
      <c r="I93" s="8"/>
      <c r="J93" s="8"/>
      <c r="K93" s="8"/>
      <c r="L93" s="85"/>
      <c r="M93" s="43"/>
      <c r="N93" s="1"/>
      <c r="O93" s="7"/>
      <c r="P93" s="8"/>
      <c r="Q93" s="8"/>
      <c r="R93" s="8"/>
      <c r="S93" s="85"/>
      <c r="T93" s="43"/>
      <c r="U93" s="1"/>
    </row>
    <row r="94" spans="1:21" x14ac:dyDescent="0.2">
      <c r="A94" s="7"/>
      <c r="B94" s="8"/>
      <c r="C94" s="8"/>
      <c r="D94" s="8"/>
      <c r="E94" s="85"/>
      <c r="F94" s="43"/>
      <c r="G94" s="1"/>
      <c r="H94" s="7"/>
      <c r="I94" s="8"/>
      <c r="J94" s="8"/>
      <c r="K94" s="8"/>
      <c r="L94" s="85"/>
      <c r="M94" s="43"/>
      <c r="N94" s="1"/>
      <c r="O94" s="7"/>
      <c r="P94" s="8"/>
      <c r="Q94" s="8"/>
      <c r="R94" s="8"/>
      <c r="S94" s="85"/>
      <c r="T94" s="43"/>
      <c r="U94" s="1"/>
    </row>
    <row r="95" spans="1:21" x14ac:dyDescent="0.2">
      <c r="A95" s="7"/>
      <c r="B95" s="8"/>
      <c r="C95" s="8"/>
      <c r="D95" s="8"/>
      <c r="E95" s="85"/>
      <c r="F95" s="43"/>
      <c r="G95" s="1"/>
      <c r="H95" s="7"/>
      <c r="I95" s="8"/>
      <c r="J95" s="8"/>
      <c r="K95" s="8"/>
      <c r="L95" s="85"/>
      <c r="M95" s="43"/>
      <c r="N95" s="1"/>
      <c r="O95" s="7"/>
      <c r="P95" s="8"/>
      <c r="Q95" s="8"/>
      <c r="R95" s="8"/>
      <c r="S95" s="85"/>
      <c r="T95" s="43"/>
      <c r="U95" s="1"/>
    </row>
    <row r="96" spans="1:21" x14ac:dyDescent="0.2">
      <c r="A96" s="7"/>
      <c r="B96" s="8"/>
      <c r="C96" s="8"/>
      <c r="D96" s="8"/>
      <c r="E96" s="85"/>
      <c r="F96" s="43"/>
      <c r="G96" s="1"/>
      <c r="H96" s="7"/>
      <c r="I96" s="8"/>
      <c r="J96" s="8"/>
      <c r="K96" s="8"/>
      <c r="L96" s="85"/>
      <c r="M96" s="43"/>
      <c r="N96" s="1"/>
      <c r="O96" s="7"/>
      <c r="P96" s="8"/>
      <c r="Q96" s="8"/>
      <c r="R96" s="8"/>
      <c r="S96" s="85"/>
      <c r="T96" s="43"/>
      <c r="U96" s="1"/>
    </row>
    <row r="97" spans="1:21" x14ac:dyDescent="0.2">
      <c r="A97" s="7"/>
      <c r="B97" s="8"/>
      <c r="C97" s="8"/>
      <c r="D97" s="8"/>
      <c r="E97" s="85"/>
      <c r="F97" s="43"/>
      <c r="G97" s="1"/>
      <c r="H97" s="7"/>
      <c r="I97" s="8"/>
      <c r="J97" s="8"/>
      <c r="K97" s="8"/>
      <c r="L97" s="85"/>
      <c r="M97" s="43"/>
      <c r="N97" s="1"/>
      <c r="O97" s="7"/>
      <c r="P97" s="8"/>
      <c r="Q97" s="8"/>
      <c r="R97" s="8"/>
      <c r="S97" s="85"/>
      <c r="T97" s="43"/>
      <c r="U97" s="1"/>
    </row>
    <row r="98" spans="1:21" x14ac:dyDescent="0.2">
      <c r="A98" s="7"/>
      <c r="B98" s="8"/>
      <c r="C98" s="8"/>
      <c r="D98" s="8"/>
      <c r="E98" s="85"/>
      <c r="F98" s="43"/>
      <c r="G98" s="1"/>
      <c r="H98" s="7"/>
      <c r="I98" s="8"/>
      <c r="J98" s="8"/>
      <c r="K98" s="8"/>
      <c r="L98" s="85"/>
      <c r="M98" s="43"/>
      <c r="N98" s="1"/>
      <c r="O98" s="7"/>
      <c r="P98" s="8"/>
      <c r="Q98" s="8"/>
      <c r="R98" s="8"/>
      <c r="S98" s="85"/>
      <c r="T98" s="43"/>
      <c r="U98" s="1"/>
    </row>
    <row r="99" spans="1:21" x14ac:dyDescent="0.2">
      <c r="A99" s="7"/>
      <c r="B99" s="8"/>
      <c r="C99" s="8"/>
      <c r="D99" s="8"/>
      <c r="E99" s="85"/>
      <c r="F99" s="43"/>
      <c r="G99" s="1"/>
      <c r="H99" s="7"/>
      <c r="I99" s="8"/>
      <c r="J99" s="8"/>
      <c r="K99" s="8"/>
      <c r="L99" s="85"/>
      <c r="M99" s="43"/>
      <c r="N99" s="1"/>
      <c r="O99" s="7"/>
      <c r="P99" s="8"/>
      <c r="Q99" s="8"/>
      <c r="R99" s="8"/>
      <c r="S99" s="85"/>
      <c r="T99" s="43"/>
      <c r="U99" s="1"/>
    </row>
    <row r="100" spans="1:21" x14ac:dyDescent="0.2">
      <c r="A100" s="7"/>
      <c r="B100" s="8"/>
      <c r="C100" s="8"/>
      <c r="D100" s="8"/>
      <c r="E100" s="85"/>
      <c r="F100" s="43"/>
      <c r="G100" s="1"/>
      <c r="H100" s="7"/>
      <c r="I100" s="8"/>
      <c r="J100" s="8"/>
      <c r="K100" s="8"/>
      <c r="L100" s="85"/>
      <c r="M100" s="43"/>
      <c r="N100" s="1"/>
      <c r="O100" s="7"/>
      <c r="P100" s="8"/>
      <c r="Q100" s="8"/>
      <c r="R100" s="8"/>
      <c r="S100" s="85"/>
      <c r="T100" s="43"/>
      <c r="U100" s="1"/>
    </row>
    <row r="101" spans="1:21" x14ac:dyDescent="0.2">
      <c r="A101" s="7"/>
      <c r="B101" s="8"/>
      <c r="C101" s="8"/>
      <c r="D101" s="8"/>
      <c r="E101" s="85"/>
      <c r="F101" s="44"/>
      <c r="G101" s="29"/>
      <c r="H101" s="7"/>
      <c r="I101" s="8"/>
      <c r="J101" s="8"/>
      <c r="K101" s="8"/>
      <c r="L101" s="85"/>
      <c r="M101" s="44"/>
      <c r="N101" s="29"/>
      <c r="O101" s="7"/>
      <c r="P101" s="8"/>
      <c r="Q101" s="8"/>
      <c r="R101" s="8"/>
      <c r="S101" s="85"/>
      <c r="T101" s="44"/>
      <c r="U101" s="29"/>
    </row>
    <row r="102" spans="1:21" x14ac:dyDescent="0.2">
      <c r="A102" s="7"/>
      <c r="B102" s="8"/>
      <c r="C102" s="8"/>
      <c r="D102" s="8"/>
      <c r="E102" s="85"/>
      <c r="F102" s="43"/>
      <c r="G102" s="1"/>
      <c r="H102" s="7"/>
      <c r="I102" s="8"/>
      <c r="J102" s="8"/>
      <c r="K102" s="8"/>
      <c r="L102" s="85"/>
      <c r="M102" s="43"/>
      <c r="N102" s="1"/>
      <c r="O102" s="7"/>
      <c r="P102" s="8"/>
      <c r="Q102" s="8"/>
      <c r="R102" s="8"/>
      <c r="S102" s="85"/>
      <c r="T102" s="43"/>
      <c r="U102" s="1"/>
    </row>
    <row r="103" spans="1:21" x14ac:dyDescent="0.2">
      <c r="A103" s="7"/>
      <c r="B103" s="8"/>
      <c r="C103" s="8"/>
      <c r="D103" s="8"/>
      <c r="E103" s="85"/>
      <c r="F103" s="43"/>
      <c r="G103" s="1"/>
      <c r="H103" s="7"/>
      <c r="I103" s="8"/>
      <c r="J103" s="8"/>
      <c r="K103" s="8"/>
      <c r="L103" s="85"/>
      <c r="M103" s="43"/>
      <c r="N103" s="1"/>
      <c r="O103" s="7"/>
      <c r="P103" s="8"/>
      <c r="Q103" s="8"/>
      <c r="R103" s="8"/>
      <c r="S103" s="85"/>
      <c r="T103" s="43"/>
      <c r="U103" s="1"/>
    </row>
    <row r="104" spans="1:21" x14ac:dyDescent="0.2">
      <c r="A104" s="7"/>
      <c r="B104" s="8"/>
      <c r="C104" s="8"/>
      <c r="D104" s="8"/>
      <c r="E104" s="85"/>
      <c r="F104" s="43"/>
      <c r="G104" s="1"/>
      <c r="H104" s="7"/>
      <c r="I104" s="8"/>
      <c r="J104" s="8"/>
      <c r="K104" s="8"/>
      <c r="L104" s="85"/>
      <c r="M104" s="43"/>
      <c r="N104" s="1"/>
      <c r="O104" s="7"/>
      <c r="P104" s="8"/>
      <c r="Q104" s="8"/>
      <c r="R104" s="8"/>
      <c r="S104" s="85"/>
      <c r="T104" s="43"/>
      <c r="U104" s="1"/>
    </row>
    <row r="105" spans="1:21" x14ac:dyDescent="0.2">
      <c r="A105" s="7"/>
      <c r="B105" s="8"/>
      <c r="C105" s="8"/>
      <c r="D105" s="8"/>
      <c r="E105" s="85"/>
      <c r="F105" s="43"/>
      <c r="G105" s="1"/>
      <c r="H105" s="7"/>
      <c r="I105" s="8"/>
      <c r="J105" s="8"/>
      <c r="K105" s="8"/>
      <c r="L105" s="85"/>
      <c r="M105" s="43"/>
      <c r="N105" s="1"/>
      <c r="O105" s="7"/>
      <c r="P105" s="8"/>
      <c r="Q105" s="8"/>
      <c r="R105" s="8"/>
      <c r="S105" s="85"/>
      <c r="T105" s="43"/>
      <c r="U105" s="1"/>
    </row>
    <row r="106" spans="1:21" x14ac:dyDescent="0.2">
      <c r="A106" s="7"/>
      <c r="B106" s="8"/>
      <c r="C106" s="8"/>
      <c r="D106" s="8"/>
      <c r="E106" s="85"/>
      <c r="F106" s="43"/>
      <c r="G106" s="1"/>
      <c r="H106" s="7"/>
      <c r="I106" s="8"/>
      <c r="J106" s="8"/>
      <c r="K106" s="8"/>
      <c r="L106" s="85"/>
      <c r="M106" s="43"/>
      <c r="N106" s="1"/>
      <c r="O106" s="7"/>
      <c r="P106" s="8"/>
      <c r="Q106" s="8"/>
      <c r="R106" s="8"/>
      <c r="S106" s="85"/>
      <c r="T106" s="43"/>
      <c r="U106" s="1"/>
    </row>
    <row r="107" spans="1:21" x14ac:dyDescent="0.2">
      <c r="A107" s="7"/>
      <c r="B107" s="8"/>
      <c r="C107" s="8"/>
      <c r="D107" s="8"/>
      <c r="E107" s="85"/>
      <c r="F107" s="43"/>
      <c r="G107" s="1"/>
      <c r="H107" s="7"/>
      <c r="I107" s="8"/>
      <c r="J107" s="8"/>
      <c r="K107" s="8"/>
      <c r="L107" s="85"/>
      <c r="M107" s="43"/>
      <c r="N107" s="1"/>
      <c r="O107" s="7"/>
      <c r="P107" s="8"/>
      <c r="Q107" s="8"/>
      <c r="R107" s="8"/>
      <c r="S107" s="85"/>
      <c r="T107" s="43"/>
      <c r="U107" s="1"/>
    </row>
    <row r="108" spans="1:21" ht="13.5" thickBot="1" x14ac:dyDescent="0.25">
      <c r="A108" s="7"/>
      <c r="B108" s="8"/>
      <c r="C108" s="8"/>
      <c r="D108" s="8"/>
      <c r="E108" s="85"/>
      <c r="F108" s="43"/>
      <c r="G108" s="1"/>
      <c r="H108" s="7"/>
      <c r="I108" s="8"/>
      <c r="J108" s="8"/>
      <c r="K108" s="8"/>
      <c r="L108" s="85"/>
      <c r="M108" s="43"/>
      <c r="N108" s="1"/>
      <c r="O108" s="7"/>
      <c r="P108" s="8"/>
      <c r="Q108" s="8"/>
      <c r="R108" s="8"/>
      <c r="S108" s="85"/>
      <c r="T108" s="43"/>
      <c r="U108" s="1"/>
    </row>
    <row r="109" spans="1:21" ht="13.5" thickBot="1" x14ac:dyDescent="0.25">
      <c r="A109" s="17" t="s">
        <v>46</v>
      </c>
      <c r="B109" s="15" t="s">
        <v>47</v>
      </c>
      <c r="C109" s="15"/>
      <c r="D109" s="15"/>
      <c r="E109" s="15"/>
      <c r="F109" s="53" t="s">
        <v>115</v>
      </c>
      <c r="G109" s="16" t="s">
        <v>70</v>
      </c>
      <c r="H109" s="17" t="s">
        <v>46</v>
      </c>
      <c r="I109" s="15" t="s">
        <v>47</v>
      </c>
      <c r="J109" s="15"/>
      <c r="K109" s="15"/>
      <c r="L109" s="15"/>
      <c r="M109" s="53" t="s">
        <v>119</v>
      </c>
      <c r="N109" s="16" t="s">
        <v>70</v>
      </c>
      <c r="O109" s="17" t="s">
        <v>46</v>
      </c>
      <c r="P109" s="15" t="s">
        <v>47</v>
      </c>
      <c r="Q109" s="15"/>
      <c r="R109" s="15"/>
      <c r="S109" s="15"/>
      <c r="T109" s="53" t="s">
        <v>123</v>
      </c>
      <c r="U109" s="16" t="s">
        <v>70</v>
      </c>
    </row>
    <row r="110" spans="1:21" x14ac:dyDescent="0.2">
      <c r="A110" s="3" t="s">
        <v>18</v>
      </c>
      <c r="B110" s="4" t="s">
        <v>19</v>
      </c>
      <c r="C110" s="4" t="s">
        <v>21</v>
      </c>
      <c r="D110" s="4" t="s">
        <v>20</v>
      </c>
      <c r="E110" s="5" t="s">
        <v>43</v>
      </c>
      <c r="F110" s="5" t="s">
        <v>22</v>
      </c>
      <c r="G110" s="6" t="s">
        <v>30</v>
      </c>
      <c r="H110" s="3" t="s">
        <v>18</v>
      </c>
      <c r="I110" s="4" t="s">
        <v>19</v>
      </c>
      <c r="J110" s="4" t="s">
        <v>21</v>
      </c>
      <c r="K110" s="4" t="s">
        <v>20</v>
      </c>
      <c r="L110" s="5" t="s">
        <v>43</v>
      </c>
      <c r="M110" s="5" t="s">
        <v>22</v>
      </c>
      <c r="N110" s="6" t="s">
        <v>30</v>
      </c>
      <c r="O110" s="3" t="s">
        <v>18</v>
      </c>
      <c r="P110" s="4" t="s">
        <v>19</v>
      </c>
      <c r="Q110" s="4" t="s">
        <v>21</v>
      </c>
      <c r="R110" s="4" t="s">
        <v>20</v>
      </c>
      <c r="S110" s="5" t="s">
        <v>43</v>
      </c>
      <c r="T110" s="5" t="s">
        <v>22</v>
      </c>
      <c r="U110" s="6" t="s">
        <v>30</v>
      </c>
    </row>
    <row r="111" spans="1:21" x14ac:dyDescent="0.2">
      <c r="A111" s="7">
        <v>42794</v>
      </c>
      <c r="B111" s="221">
        <v>0.3125</v>
      </c>
      <c r="C111" s="221">
        <v>2.0833333333333332E-2</v>
      </c>
      <c r="D111" s="221">
        <v>0.66666666666666663</v>
      </c>
      <c r="E111" s="116">
        <f t="shared" ref="E111:E115" si="25">SUM(D111-B111-C111)</f>
        <v>0.33333333333333331</v>
      </c>
      <c r="F111" s="207">
        <v>1</v>
      </c>
      <c r="G111" s="1"/>
      <c r="H111" s="7">
        <v>42916</v>
      </c>
      <c r="I111" s="222">
        <v>0.35416666666666669</v>
      </c>
      <c r="J111" s="222">
        <v>2.0833333333333332E-2</v>
      </c>
      <c r="K111" s="222">
        <v>0.66666666666666663</v>
      </c>
      <c r="L111" s="116">
        <f t="shared" ref="L111:L112" si="26">SUM(K111-I111-J111)</f>
        <v>0.29166666666666663</v>
      </c>
      <c r="M111" s="207">
        <v>0</v>
      </c>
      <c r="N111" s="1"/>
      <c r="O111" s="59">
        <v>43039</v>
      </c>
      <c r="P111" s="74"/>
      <c r="Q111" s="150"/>
      <c r="R111" s="150"/>
      <c r="S111" s="158">
        <v>0.29166666666666669</v>
      </c>
      <c r="T111" s="150"/>
      <c r="U111" s="64" t="s">
        <v>655</v>
      </c>
    </row>
    <row r="112" spans="1:21" x14ac:dyDescent="0.2">
      <c r="A112" s="7">
        <v>42795</v>
      </c>
      <c r="B112" s="221">
        <v>0.3125</v>
      </c>
      <c r="C112" s="221">
        <v>2.0833333333333332E-2</v>
      </c>
      <c r="D112" s="221">
        <v>0.66666666666666663</v>
      </c>
      <c r="E112" s="116">
        <f t="shared" si="25"/>
        <v>0.33333333333333331</v>
      </c>
      <c r="F112" s="207">
        <v>1</v>
      </c>
      <c r="G112" s="1"/>
      <c r="H112" s="7">
        <v>42917</v>
      </c>
      <c r="I112" s="222">
        <v>0.35416666666666669</v>
      </c>
      <c r="J112" s="222">
        <v>2.0833333333333332E-2</v>
      </c>
      <c r="K112" s="222">
        <v>0.66666666666666663</v>
      </c>
      <c r="L112" s="116">
        <f t="shared" si="26"/>
        <v>0.29166666666666663</v>
      </c>
      <c r="M112" s="207">
        <v>0</v>
      </c>
      <c r="N112" s="1"/>
      <c r="O112" s="59">
        <v>43040</v>
      </c>
      <c r="P112" s="74"/>
      <c r="Q112" s="150"/>
      <c r="R112" s="150"/>
      <c r="S112" s="158">
        <v>0.29166666666666669</v>
      </c>
      <c r="T112" s="150"/>
      <c r="U112" s="64" t="s">
        <v>656</v>
      </c>
    </row>
    <row r="113" spans="1:21" x14ac:dyDescent="0.2">
      <c r="A113" s="7">
        <v>42796</v>
      </c>
      <c r="B113" s="221">
        <v>0.3125</v>
      </c>
      <c r="C113" s="221">
        <v>2.0833333333333332E-2</v>
      </c>
      <c r="D113" s="221">
        <v>0.66666666666666663</v>
      </c>
      <c r="E113" s="116">
        <f t="shared" si="25"/>
        <v>0.33333333333333331</v>
      </c>
      <c r="F113" s="207">
        <v>1</v>
      </c>
      <c r="G113" s="1"/>
      <c r="H113" s="7">
        <v>42918</v>
      </c>
      <c r="I113" s="45"/>
      <c r="J113" s="45"/>
      <c r="K113" s="45"/>
      <c r="L113" s="85"/>
      <c r="M113" s="18"/>
      <c r="N113" s="103" t="s">
        <v>633</v>
      </c>
      <c r="O113" s="59">
        <v>43041</v>
      </c>
      <c r="P113" s="74"/>
      <c r="Q113" s="150"/>
      <c r="R113" s="150"/>
      <c r="S113" s="158">
        <v>0.29166666666666669</v>
      </c>
      <c r="T113" s="150"/>
      <c r="U113" s="64" t="s">
        <v>657</v>
      </c>
    </row>
    <row r="114" spans="1:21" x14ac:dyDescent="0.2">
      <c r="A114" s="7">
        <v>42797</v>
      </c>
      <c r="B114" s="222">
        <v>0.35416666666666669</v>
      </c>
      <c r="C114" s="221">
        <v>2.0833333333333332E-2</v>
      </c>
      <c r="D114" s="221">
        <v>0.66666666666666663</v>
      </c>
      <c r="E114" s="116">
        <f t="shared" si="25"/>
        <v>0.29166666666666663</v>
      </c>
      <c r="F114" s="207">
        <v>0</v>
      </c>
      <c r="G114" s="1"/>
      <c r="H114" s="7">
        <v>42919</v>
      </c>
      <c r="I114" s="97"/>
      <c r="J114" s="98"/>
      <c r="K114" s="98"/>
      <c r="L114" s="99">
        <f>SUM(L108:L113)</f>
        <v>0.58333333333333326</v>
      </c>
      <c r="M114" s="211"/>
      <c r="N114" s="206"/>
      <c r="O114" s="59">
        <v>43042</v>
      </c>
      <c r="P114" s="74"/>
      <c r="Q114" s="150"/>
      <c r="R114" s="150"/>
      <c r="S114" s="158">
        <v>0.29166666666666669</v>
      </c>
      <c r="T114" s="150"/>
      <c r="U114" s="64" t="s">
        <v>658</v>
      </c>
    </row>
    <row r="115" spans="1:21" x14ac:dyDescent="0.2">
      <c r="A115" s="7">
        <v>42798</v>
      </c>
      <c r="B115" s="222">
        <v>0.35416666666666669</v>
      </c>
      <c r="C115" s="221">
        <v>2.0833333333333332E-2</v>
      </c>
      <c r="D115" s="221">
        <v>0.66666666666666663</v>
      </c>
      <c r="E115" s="116">
        <f t="shared" si="25"/>
        <v>0.29166666666666663</v>
      </c>
      <c r="F115" s="207">
        <v>0</v>
      </c>
      <c r="G115" s="1"/>
      <c r="H115" s="7">
        <v>42920</v>
      </c>
      <c r="I115" s="214">
        <v>0.3125</v>
      </c>
      <c r="J115" s="214">
        <v>2.0833333333333332E-2</v>
      </c>
      <c r="K115" s="214">
        <v>0.625</v>
      </c>
      <c r="L115" s="116">
        <f t="shared" ref="L115:L119" si="27">SUM(K115-I115-J115)</f>
        <v>0.29166666666666669</v>
      </c>
      <c r="M115" s="207">
        <v>0</v>
      </c>
      <c r="N115" s="1"/>
      <c r="O115" s="59">
        <v>43043</v>
      </c>
      <c r="P115" s="74"/>
      <c r="Q115" s="150"/>
      <c r="R115" s="150"/>
      <c r="S115" s="158">
        <v>0.29166666666666669</v>
      </c>
      <c r="T115" s="150"/>
      <c r="U115" s="64" t="s">
        <v>659</v>
      </c>
    </row>
    <row r="116" spans="1:21" x14ac:dyDescent="0.2">
      <c r="A116" s="7">
        <v>42799</v>
      </c>
      <c r="B116" s="45"/>
      <c r="C116" s="45"/>
      <c r="D116" s="45"/>
      <c r="E116" s="85"/>
      <c r="F116" s="18"/>
      <c r="G116" s="103"/>
      <c r="H116" s="7">
        <v>42921</v>
      </c>
      <c r="I116" s="214">
        <v>0.3125</v>
      </c>
      <c r="J116" s="214">
        <v>2.0833333333333332E-2</v>
      </c>
      <c r="K116" s="214">
        <v>0.625</v>
      </c>
      <c r="L116" s="116">
        <f t="shared" si="27"/>
        <v>0.29166666666666669</v>
      </c>
      <c r="M116" s="207">
        <v>0</v>
      </c>
      <c r="N116" s="1"/>
      <c r="O116" s="59">
        <v>43044</v>
      </c>
      <c r="P116" s="74"/>
      <c r="Q116" s="150"/>
      <c r="R116" s="150"/>
      <c r="S116" s="158">
        <v>0.29166666666666669</v>
      </c>
      <c r="T116" s="150"/>
      <c r="U116" s="64" t="s">
        <v>660</v>
      </c>
    </row>
    <row r="117" spans="1:21" x14ac:dyDescent="0.2">
      <c r="A117" s="7">
        <v>42800</v>
      </c>
      <c r="B117" s="97"/>
      <c r="C117" s="98"/>
      <c r="D117" s="98"/>
      <c r="E117" s="99">
        <f>SUM(E111:E116)</f>
        <v>1.583333333333333</v>
      </c>
      <c r="F117" s="211">
        <f>SUM(F84,G117)</f>
        <v>0</v>
      </c>
      <c r="G117" s="219">
        <f>IF(E117&gt;C1,E117-C1,0)</f>
        <v>0</v>
      </c>
      <c r="H117" s="7">
        <v>42922</v>
      </c>
      <c r="I117" s="214">
        <v>0.3125</v>
      </c>
      <c r="J117" s="214">
        <v>2.0833333333333332E-2</v>
      </c>
      <c r="K117" s="214">
        <v>0.625</v>
      </c>
      <c r="L117" s="116">
        <f t="shared" si="27"/>
        <v>0.29166666666666669</v>
      </c>
      <c r="M117" s="207">
        <v>0</v>
      </c>
      <c r="N117" s="1"/>
      <c r="O117" s="59">
        <v>43045</v>
      </c>
      <c r="P117" s="97"/>
      <c r="Q117" s="98"/>
      <c r="R117" s="98"/>
      <c r="S117" s="99"/>
      <c r="T117" s="211"/>
      <c r="U117" s="64" t="s">
        <v>661</v>
      </c>
    </row>
    <row r="118" spans="1:21" x14ac:dyDescent="0.2">
      <c r="A118" s="7">
        <v>42801</v>
      </c>
      <c r="B118" s="221">
        <v>0.3125</v>
      </c>
      <c r="C118" s="221">
        <v>2.0833333333333332E-2</v>
      </c>
      <c r="D118" s="221">
        <v>0.66666666666666663</v>
      </c>
      <c r="E118" s="116">
        <f t="shared" ref="E118:E121" si="28">SUM(D118-B118-C118)</f>
        <v>0.33333333333333331</v>
      </c>
      <c r="F118" s="207">
        <v>1</v>
      </c>
      <c r="G118" s="1"/>
      <c r="H118" s="7">
        <v>42923</v>
      </c>
      <c r="I118" s="214">
        <v>0.3125</v>
      </c>
      <c r="J118" s="214">
        <v>2.0833333333333332E-2</v>
      </c>
      <c r="K118" s="214">
        <v>0.625</v>
      </c>
      <c r="L118" s="116">
        <f t="shared" si="27"/>
        <v>0.29166666666666669</v>
      </c>
      <c r="M118" s="207">
        <v>0</v>
      </c>
      <c r="N118" s="1"/>
      <c r="O118" s="59">
        <v>43046</v>
      </c>
      <c r="P118" s="74"/>
      <c r="Q118" s="150"/>
      <c r="R118" s="150"/>
      <c r="S118" s="158">
        <v>0.29166666666666669</v>
      </c>
      <c r="T118" s="150"/>
      <c r="U118" s="64" t="s">
        <v>662</v>
      </c>
    </row>
    <row r="119" spans="1:21" x14ac:dyDescent="0.2">
      <c r="A119" s="7">
        <v>42802</v>
      </c>
      <c r="B119" s="221">
        <v>0.3125</v>
      </c>
      <c r="C119" s="221">
        <v>2.0833333333333332E-2</v>
      </c>
      <c r="D119" s="221">
        <v>0.66666666666666663</v>
      </c>
      <c r="E119" s="116">
        <f t="shared" si="28"/>
        <v>0.33333333333333331</v>
      </c>
      <c r="F119" s="207">
        <v>1</v>
      </c>
      <c r="G119" s="1"/>
      <c r="H119" s="7">
        <v>42924</v>
      </c>
      <c r="I119" s="214">
        <v>0.3125</v>
      </c>
      <c r="J119" s="214">
        <v>2.0833333333333332E-2</v>
      </c>
      <c r="K119" s="214">
        <v>0.625</v>
      </c>
      <c r="L119" s="116">
        <f t="shared" si="27"/>
        <v>0.29166666666666669</v>
      </c>
      <c r="M119" s="207">
        <v>0</v>
      </c>
      <c r="N119" s="1"/>
      <c r="O119" s="59">
        <v>43047</v>
      </c>
      <c r="P119" s="222">
        <v>0.35416666666666669</v>
      </c>
      <c r="Q119" s="222">
        <v>2.0833333333333332E-2</v>
      </c>
      <c r="R119" s="222">
        <v>0.66666666666666663</v>
      </c>
      <c r="S119" s="116">
        <f t="shared" ref="S119:S120" si="29">SUM(R119-P119-Q119)</f>
        <v>0.29166666666666663</v>
      </c>
      <c r="T119" s="207">
        <v>0</v>
      </c>
      <c r="U119" s="1"/>
    </row>
    <row r="120" spans="1:21" x14ac:dyDescent="0.2">
      <c r="A120" s="7">
        <v>42803</v>
      </c>
      <c r="B120" s="222">
        <v>0.35416666666666669</v>
      </c>
      <c r="C120" s="221">
        <v>2.0833333333333332E-2</v>
      </c>
      <c r="D120" s="221">
        <v>0.66666666666666663</v>
      </c>
      <c r="E120" s="116">
        <f t="shared" si="28"/>
        <v>0.29166666666666663</v>
      </c>
      <c r="F120" s="207">
        <v>0</v>
      </c>
      <c r="G120" s="1"/>
      <c r="H120" s="7">
        <v>42925</v>
      </c>
      <c r="I120" s="45"/>
      <c r="J120" s="45"/>
      <c r="K120" s="45"/>
      <c r="L120" s="85"/>
      <c r="M120" s="18"/>
      <c r="N120" s="103"/>
      <c r="O120" s="59">
        <v>43048</v>
      </c>
      <c r="P120" s="222">
        <v>0.35416666666666669</v>
      </c>
      <c r="Q120" s="222">
        <v>2.0833333333333332E-2</v>
      </c>
      <c r="R120" s="222">
        <v>0.66666666666666663</v>
      </c>
      <c r="S120" s="116">
        <f t="shared" si="29"/>
        <v>0.29166666666666663</v>
      </c>
      <c r="T120" s="207">
        <v>0</v>
      </c>
      <c r="U120" s="1"/>
    </row>
    <row r="121" spans="1:21" x14ac:dyDescent="0.2">
      <c r="A121" s="7">
        <v>42804</v>
      </c>
      <c r="B121" s="222">
        <v>0.35416666666666669</v>
      </c>
      <c r="C121" s="221">
        <v>2.0833333333333332E-2</v>
      </c>
      <c r="D121" s="221">
        <v>0.66666666666666663</v>
      </c>
      <c r="E121" s="116">
        <f t="shared" si="28"/>
        <v>0.29166666666666663</v>
      </c>
      <c r="F121" s="207">
        <v>0</v>
      </c>
      <c r="G121" s="1"/>
      <c r="H121" s="7">
        <v>42926</v>
      </c>
      <c r="I121" s="97"/>
      <c r="J121" s="98"/>
      <c r="K121" s="98"/>
      <c r="L121" s="99">
        <f>SUM(L115:L120)</f>
        <v>1.4583333333333335</v>
      </c>
      <c r="M121" s="211"/>
      <c r="N121" s="206"/>
      <c r="O121" s="59">
        <v>43049</v>
      </c>
      <c r="P121" s="75"/>
      <c r="Q121" s="75"/>
      <c r="R121" s="75"/>
      <c r="S121" s="138"/>
      <c r="T121" s="76"/>
      <c r="U121" s="202" t="s">
        <v>50</v>
      </c>
    </row>
    <row r="122" spans="1:21" x14ac:dyDescent="0.2">
      <c r="A122" s="7">
        <v>42805</v>
      </c>
      <c r="B122" s="221">
        <v>0.3125</v>
      </c>
      <c r="C122" s="221">
        <v>2.0833333333333332E-2</v>
      </c>
      <c r="D122" s="221">
        <v>0.66666666666666663</v>
      </c>
      <c r="E122" s="116">
        <f t="shared" ref="E122" si="30">SUM(D122-B122-C122)</f>
        <v>0.33333333333333331</v>
      </c>
      <c r="F122" s="207">
        <v>1</v>
      </c>
      <c r="G122" s="1"/>
      <c r="H122" s="7">
        <v>42927</v>
      </c>
      <c r="I122" s="214">
        <v>0.3125</v>
      </c>
      <c r="J122" s="214">
        <v>2.0833333333333332E-2</v>
      </c>
      <c r="K122" s="214">
        <v>0.625</v>
      </c>
      <c r="L122" s="116">
        <f t="shared" ref="L122:L126" si="31">SUM(K122-I122-J122)</f>
        <v>0.29166666666666669</v>
      </c>
      <c r="M122" s="207">
        <v>0</v>
      </c>
      <c r="N122" s="1"/>
      <c r="O122" s="59">
        <v>43050</v>
      </c>
      <c r="P122" s="74"/>
      <c r="Q122" s="150"/>
      <c r="R122" s="150"/>
      <c r="S122" s="158">
        <v>0.29166666666666669</v>
      </c>
      <c r="T122" s="150"/>
      <c r="U122" s="64" t="s">
        <v>360</v>
      </c>
    </row>
    <row r="123" spans="1:21" x14ac:dyDescent="0.2">
      <c r="A123" s="7">
        <v>42806</v>
      </c>
      <c r="B123" s="45"/>
      <c r="C123" s="45"/>
      <c r="D123" s="45"/>
      <c r="E123" s="85"/>
      <c r="F123" s="18"/>
      <c r="G123" s="103"/>
      <c r="H123" s="7">
        <v>42928</v>
      </c>
      <c r="I123" s="214">
        <v>0.3125</v>
      </c>
      <c r="J123" s="214">
        <v>2.0833333333333332E-2</v>
      </c>
      <c r="K123" s="214">
        <v>0.625</v>
      </c>
      <c r="L123" s="116">
        <f t="shared" si="31"/>
        <v>0.29166666666666669</v>
      </c>
      <c r="M123" s="207">
        <v>0</v>
      </c>
      <c r="N123" s="1"/>
      <c r="O123" s="59">
        <v>43051</v>
      </c>
      <c r="P123" s="45"/>
      <c r="Q123" s="45"/>
      <c r="R123" s="45"/>
      <c r="S123" s="85"/>
      <c r="T123" s="18"/>
      <c r="U123" s="103"/>
    </row>
    <row r="124" spans="1:21" x14ac:dyDescent="0.2">
      <c r="A124" s="7">
        <v>42807</v>
      </c>
      <c r="B124" s="97"/>
      <c r="C124" s="98"/>
      <c r="D124" s="98"/>
      <c r="E124" s="99">
        <f>SUM(E118:E123)</f>
        <v>1.5833333333333333</v>
      </c>
      <c r="F124" s="211">
        <f>SUM(F117,G124)</f>
        <v>0</v>
      </c>
      <c r="G124" s="219">
        <f>IF(E124&gt;C1,E124-C1,0)</f>
        <v>0</v>
      </c>
      <c r="H124" s="7">
        <v>42929</v>
      </c>
      <c r="I124" s="75"/>
      <c r="J124" s="75"/>
      <c r="K124" s="75"/>
      <c r="L124" s="138"/>
      <c r="M124" s="76"/>
      <c r="N124" s="202" t="s">
        <v>50</v>
      </c>
      <c r="O124" s="59">
        <v>43052</v>
      </c>
      <c r="P124" s="97"/>
      <c r="Q124" s="98"/>
      <c r="R124" s="98"/>
      <c r="S124" s="99">
        <f>SUM(S118:S123)</f>
        <v>1.1666666666666665</v>
      </c>
      <c r="T124" s="211">
        <v>0</v>
      </c>
      <c r="U124" s="206"/>
    </row>
    <row r="125" spans="1:21" x14ac:dyDescent="0.2">
      <c r="A125" s="7">
        <v>42808</v>
      </c>
      <c r="B125" s="20"/>
      <c r="C125" s="20"/>
      <c r="D125" s="20"/>
      <c r="E125" s="213">
        <v>0.29166666666666669</v>
      </c>
      <c r="F125" s="21"/>
      <c r="G125" s="19" t="s">
        <v>35</v>
      </c>
      <c r="H125" s="7">
        <v>42930</v>
      </c>
      <c r="I125" s="214">
        <v>0.3125</v>
      </c>
      <c r="J125" s="214">
        <v>2.0833333333333332E-2</v>
      </c>
      <c r="K125" s="214">
        <v>0.625</v>
      </c>
      <c r="L125" s="116">
        <f t="shared" si="31"/>
        <v>0.29166666666666669</v>
      </c>
      <c r="M125" s="207">
        <v>0</v>
      </c>
      <c r="N125" s="1"/>
      <c r="O125" s="59">
        <v>43053</v>
      </c>
      <c r="P125" s="222">
        <v>0.3611111111111111</v>
      </c>
      <c r="Q125" s="222">
        <v>2.0833333333333332E-2</v>
      </c>
      <c r="R125" s="222">
        <v>0.66666666666666663</v>
      </c>
      <c r="S125" s="116">
        <f t="shared" ref="S125:S129" si="32">SUM(R125-P125-Q125)</f>
        <v>0.28472222222222221</v>
      </c>
      <c r="T125" s="215" t="s">
        <v>663</v>
      </c>
      <c r="U125" s="1"/>
    </row>
    <row r="126" spans="1:21" x14ac:dyDescent="0.2">
      <c r="A126" s="7">
        <v>42809</v>
      </c>
      <c r="B126" s="20"/>
      <c r="C126" s="20"/>
      <c r="D126" s="20"/>
      <c r="E126" s="213">
        <v>0.29166666666666669</v>
      </c>
      <c r="F126" s="21"/>
      <c r="G126" s="19" t="s">
        <v>35</v>
      </c>
      <c r="H126" s="7">
        <v>42931</v>
      </c>
      <c r="I126" s="214">
        <v>0.3125</v>
      </c>
      <c r="J126" s="214">
        <v>2.0833333333333332E-2</v>
      </c>
      <c r="K126" s="214">
        <v>0.625</v>
      </c>
      <c r="L126" s="116">
        <f t="shared" si="31"/>
        <v>0.29166666666666669</v>
      </c>
      <c r="M126" s="207">
        <v>0</v>
      </c>
      <c r="N126" s="1"/>
      <c r="O126" s="59">
        <v>43054</v>
      </c>
      <c r="P126" s="222">
        <v>0.35416666666666669</v>
      </c>
      <c r="Q126" s="222">
        <v>2.0833333333333332E-2</v>
      </c>
      <c r="R126" s="222">
        <v>0.66666666666666663</v>
      </c>
      <c r="S126" s="116">
        <f t="shared" si="32"/>
        <v>0.29166666666666663</v>
      </c>
      <c r="T126" s="207">
        <v>0</v>
      </c>
      <c r="U126" s="1"/>
    </row>
    <row r="127" spans="1:21" x14ac:dyDescent="0.2">
      <c r="A127" s="7">
        <v>42810</v>
      </c>
      <c r="B127" s="20"/>
      <c r="C127" s="20"/>
      <c r="D127" s="20"/>
      <c r="E127" s="213">
        <v>0.29166666666666669</v>
      </c>
      <c r="F127" s="21"/>
      <c r="G127" s="19" t="s">
        <v>35</v>
      </c>
      <c r="H127" s="7">
        <v>42932</v>
      </c>
      <c r="I127" s="45"/>
      <c r="J127" s="45"/>
      <c r="K127" s="45"/>
      <c r="L127" s="85"/>
      <c r="M127" s="18"/>
      <c r="N127" s="103"/>
      <c r="O127" s="59">
        <v>43055</v>
      </c>
      <c r="P127" s="222">
        <v>0.35416666666666669</v>
      </c>
      <c r="Q127" s="222">
        <v>2.0833333333333332E-2</v>
      </c>
      <c r="R127" s="222">
        <v>0.66666666666666663</v>
      </c>
      <c r="S127" s="116">
        <f t="shared" si="32"/>
        <v>0.29166666666666663</v>
      </c>
      <c r="T127" s="207">
        <v>0</v>
      </c>
      <c r="U127" s="1"/>
    </row>
    <row r="128" spans="1:21" x14ac:dyDescent="0.2">
      <c r="A128" s="7">
        <v>42811</v>
      </c>
      <c r="B128" s="222">
        <v>0.35416666666666669</v>
      </c>
      <c r="C128" s="221">
        <v>2.0833333333333332E-2</v>
      </c>
      <c r="D128" s="221">
        <v>0.66666666666666663</v>
      </c>
      <c r="E128" s="116">
        <f t="shared" ref="E128" si="33">SUM(D128-B128-C128)</f>
        <v>0.29166666666666663</v>
      </c>
      <c r="F128" s="207">
        <v>0</v>
      </c>
      <c r="G128" s="1"/>
      <c r="H128" s="7">
        <v>42933</v>
      </c>
      <c r="I128" s="97"/>
      <c r="J128" s="98"/>
      <c r="K128" s="98"/>
      <c r="L128" s="99">
        <f>SUM(L122:L127)</f>
        <v>1.1666666666666667</v>
      </c>
      <c r="M128" s="211"/>
      <c r="N128" s="206"/>
      <c r="O128" s="59">
        <v>43056</v>
      </c>
      <c r="P128" s="222">
        <v>0.35416666666666669</v>
      </c>
      <c r="Q128" s="222">
        <v>2.0833333333333332E-2</v>
      </c>
      <c r="R128" s="222">
        <v>0.66666666666666663</v>
      </c>
      <c r="S128" s="116">
        <f t="shared" si="32"/>
        <v>0.29166666666666663</v>
      </c>
      <c r="T128" s="207">
        <v>0</v>
      </c>
      <c r="U128" s="1"/>
    </row>
    <row r="129" spans="1:21" x14ac:dyDescent="0.2">
      <c r="A129" s="7">
        <v>42812</v>
      </c>
      <c r="B129" s="221">
        <v>0.3125</v>
      </c>
      <c r="C129" s="221">
        <v>2.0833333333333332E-2</v>
      </c>
      <c r="D129" s="221">
        <v>0.66666666666666663</v>
      </c>
      <c r="E129" s="116">
        <f t="shared" ref="E129" si="34">SUM(D129-B129-C129)</f>
        <v>0.33333333333333331</v>
      </c>
      <c r="F129" s="207">
        <v>1</v>
      </c>
      <c r="G129" s="1"/>
      <c r="H129" s="7">
        <v>42934</v>
      </c>
      <c r="I129" s="214">
        <v>0.3125</v>
      </c>
      <c r="J129" s="214">
        <v>2.0833333333333332E-2</v>
      </c>
      <c r="K129" s="214">
        <v>0.625</v>
      </c>
      <c r="L129" s="116">
        <f t="shared" ref="L129:L133" si="35">SUM(K129-I129-J129)</f>
        <v>0.29166666666666669</v>
      </c>
      <c r="M129" s="207">
        <v>0</v>
      </c>
      <c r="N129" s="1"/>
      <c r="O129" s="59">
        <v>43057</v>
      </c>
      <c r="P129" s="222">
        <v>0.35416666666666669</v>
      </c>
      <c r="Q129" s="222">
        <v>2.0833333333333332E-2</v>
      </c>
      <c r="R129" s="222">
        <v>0.66666666666666663</v>
      </c>
      <c r="S129" s="116">
        <f t="shared" si="32"/>
        <v>0.29166666666666663</v>
      </c>
      <c r="T129" s="207">
        <v>0</v>
      </c>
      <c r="U129" s="1"/>
    </row>
    <row r="130" spans="1:21" x14ac:dyDescent="0.2">
      <c r="A130" s="7">
        <v>42813</v>
      </c>
      <c r="B130" s="45"/>
      <c r="C130" s="45"/>
      <c r="D130" s="45"/>
      <c r="E130" s="85"/>
      <c r="F130" s="18"/>
      <c r="G130" s="103"/>
      <c r="H130" s="7">
        <v>42935</v>
      </c>
      <c r="I130" s="214">
        <v>0.3125</v>
      </c>
      <c r="J130" s="214">
        <v>2.0833333333333332E-2</v>
      </c>
      <c r="K130" s="214">
        <v>0.625</v>
      </c>
      <c r="L130" s="116">
        <f t="shared" si="35"/>
        <v>0.29166666666666669</v>
      </c>
      <c r="M130" s="207">
        <v>0</v>
      </c>
      <c r="N130" s="1"/>
      <c r="O130" s="59">
        <v>43058</v>
      </c>
      <c r="P130" s="45"/>
      <c r="Q130" s="45"/>
      <c r="R130" s="45"/>
      <c r="S130" s="85"/>
      <c r="T130" s="18"/>
      <c r="U130" s="103"/>
    </row>
    <row r="131" spans="1:21" x14ac:dyDescent="0.2">
      <c r="A131" s="7">
        <v>42814</v>
      </c>
      <c r="B131" s="97"/>
      <c r="C131" s="98"/>
      <c r="D131" s="98"/>
      <c r="E131" s="99">
        <f>SUM(E125:E130)</f>
        <v>1.4999999999999998</v>
      </c>
      <c r="F131" s="211">
        <f>SUM(F124,G131)</f>
        <v>0</v>
      </c>
      <c r="G131" s="206">
        <f>IF(E131&gt;C1,E131-C1,0)</f>
        <v>0</v>
      </c>
      <c r="H131" s="7">
        <v>42936</v>
      </c>
      <c r="I131" s="214">
        <v>0.3125</v>
      </c>
      <c r="J131" s="214">
        <v>2.0833333333333332E-2</v>
      </c>
      <c r="K131" s="214">
        <v>0.625</v>
      </c>
      <c r="L131" s="116">
        <f t="shared" si="35"/>
        <v>0.29166666666666669</v>
      </c>
      <c r="M131" s="207">
        <v>0</v>
      </c>
      <c r="N131" s="1"/>
      <c r="O131" s="59">
        <v>43059</v>
      </c>
      <c r="P131" s="97"/>
      <c r="Q131" s="98"/>
      <c r="R131" s="98"/>
      <c r="S131" s="99">
        <f>SUM(S125:S130)</f>
        <v>1.4513888888888888</v>
      </c>
      <c r="T131" s="211">
        <v>0</v>
      </c>
      <c r="U131" s="206"/>
    </row>
    <row r="132" spans="1:21" x14ac:dyDescent="0.2">
      <c r="A132" s="7">
        <v>42815</v>
      </c>
      <c r="B132" s="221">
        <v>0.3125</v>
      </c>
      <c r="C132" s="221">
        <v>2.0833333333333332E-2</v>
      </c>
      <c r="D132" s="221">
        <v>0.66666666666666663</v>
      </c>
      <c r="E132" s="116">
        <f t="shared" ref="E132:E137" si="36">SUM(D132-B132-C132)</f>
        <v>0.33333333333333331</v>
      </c>
      <c r="F132" s="207">
        <v>1</v>
      </c>
      <c r="G132" s="1"/>
      <c r="H132" s="7">
        <v>42937</v>
      </c>
      <c r="I132" s="214">
        <v>0.3125</v>
      </c>
      <c r="J132" s="214">
        <v>2.0833333333333332E-2</v>
      </c>
      <c r="K132" s="214">
        <v>0.625</v>
      </c>
      <c r="L132" s="116">
        <f t="shared" si="35"/>
        <v>0.29166666666666669</v>
      </c>
      <c r="M132" s="207">
        <v>0</v>
      </c>
      <c r="N132" s="1"/>
      <c r="O132" s="59">
        <v>43060</v>
      </c>
      <c r="P132" s="222">
        <v>0.35416666666666669</v>
      </c>
      <c r="Q132" s="222">
        <v>2.0833333333333332E-2</v>
      </c>
      <c r="R132" s="222">
        <v>0.66666666666666663</v>
      </c>
      <c r="S132" s="116">
        <f t="shared" ref="S132:S136" si="37">SUM(R132-P132-Q132)</f>
        <v>0.29166666666666663</v>
      </c>
      <c r="T132" s="207">
        <v>0</v>
      </c>
      <c r="U132" s="1"/>
    </row>
    <row r="133" spans="1:21" x14ac:dyDescent="0.2">
      <c r="A133" s="7">
        <v>42816</v>
      </c>
      <c r="B133" s="221">
        <v>0.35416666666666669</v>
      </c>
      <c r="C133" s="221">
        <v>2.0833333333333332E-2</v>
      </c>
      <c r="D133" s="221">
        <v>0.66666666666666663</v>
      </c>
      <c r="E133" s="116">
        <f t="shared" si="36"/>
        <v>0.29166666666666663</v>
      </c>
      <c r="F133" s="207">
        <v>0</v>
      </c>
      <c r="G133" s="1"/>
      <c r="H133" s="7">
        <v>42938</v>
      </c>
      <c r="I133" s="214">
        <v>0.3125</v>
      </c>
      <c r="J133" s="214">
        <v>2.0833333333333332E-2</v>
      </c>
      <c r="K133" s="214">
        <v>0.625</v>
      </c>
      <c r="L133" s="116">
        <f t="shared" si="35"/>
        <v>0.29166666666666669</v>
      </c>
      <c r="M133" s="207">
        <v>0</v>
      </c>
      <c r="N133" s="1"/>
      <c r="O133" s="59">
        <v>43061</v>
      </c>
      <c r="P133" s="222">
        <v>0.35416666666666669</v>
      </c>
      <c r="Q133" s="222">
        <v>2.0833333333333332E-2</v>
      </c>
      <c r="R133" s="222">
        <v>0.66666666666666663</v>
      </c>
      <c r="S133" s="116">
        <f t="shared" si="37"/>
        <v>0.29166666666666663</v>
      </c>
      <c r="T133" s="207">
        <v>0</v>
      </c>
      <c r="U133" s="1"/>
    </row>
    <row r="134" spans="1:21" x14ac:dyDescent="0.2">
      <c r="A134" s="7">
        <v>42817</v>
      </c>
      <c r="B134" s="221">
        <v>0.3125</v>
      </c>
      <c r="C134" s="221">
        <v>2.0833333333333332E-2</v>
      </c>
      <c r="D134" s="221">
        <v>0.66666666666666663</v>
      </c>
      <c r="E134" s="116">
        <f t="shared" si="36"/>
        <v>0.33333333333333331</v>
      </c>
      <c r="F134" s="207">
        <v>1</v>
      </c>
      <c r="G134" s="1"/>
      <c r="H134" s="7">
        <v>42939</v>
      </c>
      <c r="I134" s="45"/>
      <c r="J134" s="45"/>
      <c r="K134" s="45"/>
      <c r="L134" s="85"/>
      <c r="M134" s="18"/>
      <c r="N134" s="103"/>
      <c r="O134" s="59">
        <v>43062</v>
      </c>
      <c r="P134" s="222">
        <v>0.35416666666666669</v>
      </c>
      <c r="Q134" s="222">
        <v>2.0833333333333332E-2</v>
      </c>
      <c r="R134" s="222">
        <v>0.66666666666666663</v>
      </c>
      <c r="S134" s="116">
        <f t="shared" si="37"/>
        <v>0.29166666666666663</v>
      </c>
      <c r="T134" s="207">
        <v>0</v>
      </c>
      <c r="U134" s="1"/>
    </row>
    <row r="135" spans="1:21" x14ac:dyDescent="0.2">
      <c r="A135" s="7">
        <v>42818</v>
      </c>
      <c r="B135" s="216">
        <v>0.41666666666666669</v>
      </c>
      <c r="C135" s="221">
        <v>2.0833333333333332E-2</v>
      </c>
      <c r="D135" s="221">
        <v>0.66666666666666663</v>
      </c>
      <c r="E135" s="116">
        <f t="shared" si="36"/>
        <v>0.2291666666666666</v>
      </c>
      <c r="F135" s="215" t="s">
        <v>630</v>
      </c>
      <c r="G135" s="65" t="s">
        <v>627</v>
      </c>
      <c r="H135" s="7">
        <v>42940</v>
      </c>
      <c r="I135" s="97"/>
      <c r="J135" s="98"/>
      <c r="K135" s="98"/>
      <c r="L135" s="99">
        <f>SUM(L129:L134)</f>
        <v>1.4583333333333335</v>
      </c>
      <c r="M135" s="211"/>
      <c r="N135" s="206"/>
      <c r="O135" s="59">
        <v>43063</v>
      </c>
      <c r="P135" s="222">
        <v>0.35416666666666669</v>
      </c>
      <c r="Q135" s="222">
        <v>2.0833333333333332E-2</v>
      </c>
      <c r="R135" s="222">
        <v>0.66666666666666663</v>
      </c>
      <c r="S135" s="116">
        <f t="shared" si="37"/>
        <v>0.29166666666666663</v>
      </c>
      <c r="T135" s="207">
        <v>0</v>
      </c>
      <c r="U135" s="1" t="s">
        <v>664</v>
      </c>
    </row>
    <row r="136" spans="1:21" x14ac:dyDescent="0.2">
      <c r="A136" s="7">
        <v>42819</v>
      </c>
      <c r="B136" s="221">
        <v>0.3125</v>
      </c>
      <c r="C136" s="221">
        <v>2.0833333333333332E-2</v>
      </c>
      <c r="D136" s="221">
        <v>0.66666666666666663</v>
      </c>
      <c r="E136" s="116">
        <f t="shared" si="36"/>
        <v>0.33333333333333331</v>
      </c>
      <c r="F136" s="207">
        <v>1</v>
      </c>
      <c r="G136" s="1"/>
      <c r="H136" s="7">
        <v>42941</v>
      </c>
      <c r="I136" s="214">
        <v>0.3125</v>
      </c>
      <c r="J136" s="214">
        <v>2.0833333333333332E-2</v>
      </c>
      <c r="K136" s="214">
        <v>0.625</v>
      </c>
      <c r="L136" s="116">
        <f t="shared" ref="L136:L140" si="38">SUM(K136-I136-J136)</f>
        <v>0.29166666666666669</v>
      </c>
      <c r="M136" s="207">
        <v>0</v>
      </c>
      <c r="N136" s="1"/>
      <c r="O136" s="59">
        <v>43064</v>
      </c>
      <c r="P136" s="222">
        <v>0.35416666666666669</v>
      </c>
      <c r="Q136" s="222">
        <v>2.0833333333333332E-2</v>
      </c>
      <c r="R136" s="222">
        <v>0.66666666666666663</v>
      </c>
      <c r="S136" s="116">
        <f t="shared" si="37"/>
        <v>0.29166666666666663</v>
      </c>
      <c r="T136" s="207">
        <v>0</v>
      </c>
      <c r="U136" s="1"/>
    </row>
    <row r="137" spans="1:21" x14ac:dyDescent="0.2">
      <c r="A137" s="7">
        <v>42820</v>
      </c>
      <c r="B137" s="224">
        <v>0.27083333333333331</v>
      </c>
      <c r="C137" s="224">
        <v>0</v>
      </c>
      <c r="D137" s="224">
        <v>0.54166666666666663</v>
      </c>
      <c r="E137" s="116">
        <f t="shared" si="36"/>
        <v>0.27083333333333331</v>
      </c>
      <c r="F137" s="217" t="s">
        <v>177</v>
      </c>
      <c r="G137" s="1"/>
      <c r="H137" s="7">
        <v>42942</v>
      </c>
      <c r="I137" s="214">
        <v>0.3125</v>
      </c>
      <c r="J137" s="214">
        <v>2.0833333333333332E-2</v>
      </c>
      <c r="K137" s="214">
        <v>0.625</v>
      </c>
      <c r="L137" s="116">
        <f t="shared" si="38"/>
        <v>0.29166666666666669</v>
      </c>
      <c r="M137" s="207">
        <v>0</v>
      </c>
      <c r="N137" s="1"/>
      <c r="O137" s="59">
        <v>43065</v>
      </c>
      <c r="P137" s="45"/>
      <c r="Q137" s="45"/>
      <c r="R137" s="45"/>
      <c r="S137" s="85"/>
      <c r="T137" s="18"/>
      <c r="U137" s="103"/>
    </row>
    <row r="138" spans="1:21" x14ac:dyDescent="0.2">
      <c r="A138" s="7">
        <v>42821</v>
      </c>
      <c r="B138" s="97"/>
      <c r="C138" s="98"/>
      <c r="D138" s="98"/>
      <c r="E138" s="99">
        <f>SUM(E132:E137)</f>
        <v>1.7916666666666663</v>
      </c>
      <c r="F138" s="211">
        <f>SUM(F131,G138)</f>
        <v>0</v>
      </c>
      <c r="G138" s="206">
        <f>IF(E138&gt;C1,E138-C1,0)</f>
        <v>0</v>
      </c>
      <c r="H138" s="7">
        <v>42943</v>
      </c>
      <c r="I138" s="214">
        <v>0.3125</v>
      </c>
      <c r="J138" s="214">
        <v>2.0833333333333332E-2</v>
      </c>
      <c r="K138" s="214">
        <v>0.625</v>
      </c>
      <c r="L138" s="116">
        <f t="shared" si="38"/>
        <v>0.29166666666666669</v>
      </c>
      <c r="M138" s="207">
        <v>0</v>
      </c>
      <c r="N138" s="1"/>
      <c r="O138" s="59">
        <v>43066</v>
      </c>
      <c r="P138" s="97"/>
      <c r="Q138" s="98"/>
      <c r="R138" s="98"/>
      <c r="S138" s="99">
        <f>SUM(S132:S137)</f>
        <v>1.458333333333333</v>
      </c>
      <c r="T138" s="211">
        <v>0</v>
      </c>
      <c r="U138" s="206"/>
    </row>
    <row r="139" spans="1:21" x14ac:dyDescent="0.2">
      <c r="A139" s="7">
        <v>42822</v>
      </c>
      <c r="B139" s="221">
        <v>0.3125</v>
      </c>
      <c r="C139" s="221">
        <v>2.0833333333333332E-2</v>
      </c>
      <c r="D139" s="221">
        <v>0.66666666666666663</v>
      </c>
      <c r="E139" s="116">
        <f t="shared" ref="E139:E141" si="39">SUM(D139-B139-C139)</f>
        <v>0.33333333333333331</v>
      </c>
      <c r="F139" s="207">
        <v>1</v>
      </c>
      <c r="G139" s="1"/>
      <c r="H139" s="7">
        <v>42944</v>
      </c>
      <c r="I139" s="214">
        <v>0.3125</v>
      </c>
      <c r="J139" s="214">
        <v>2.0833333333333332E-2</v>
      </c>
      <c r="K139" s="214">
        <v>0.625</v>
      </c>
      <c r="L139" s="116">
        <f t="shared" si="38"/>
        <v>0.29166666666666669</v>
      </c>
      <c r="M139" s="207">
        <v>0</v>
      </c>
      <c r="N139" s="1"/>
      <c r="O139" s="59">
        <v>43067</v>
      </c>
      <c r="P139" s="222">
        <v>0.35416666666666669</v>
      </c>
      <c r="Q139" s="222">
        <v>2.0833333333333332E-2</v>
      </c>
      <c r="R139" s="222">
        <v>0.66666666666666663</v>
      </c>
      <c r="S139" s="116">
        <f t="shared" ref="S139:S140" si="40">SUM(R139-P139-Q139)</f>
        <v>0.29166666666666663</v>
      </c>
      <c r="T139" s="207">
        <v>0</v>
      </c>
      <c r="U139" s="1"/>
    </row>
    <row r="140" spans="1:21" x14ac:dyDescent="0.2">
      <c r="A140" s="7">
        <v>42823</v>
      </c>
      <c r="B140" s="221">
        <v>0.3125</v>
      </c>
      <c r="C140" s="221">
        <v>2.0833333333333332E-2</v>
      </c>
      <c r="D140" s="221">
        <v>0.66666666666666663</v>
      </c>
      <c r="E140" s="116">
        <f t="shared" si="39"/>
        <v>0.33333333333333331</v>
      </c>
      <c r="F140" s="207">
        <v>1</v>
      </c>
      <c r="G140" s="1"/>
      <c r="H140" s="7">
        <v>42945</v>
      </c>
      <c r="I140" s="214">
        <v>0.3125</v>
      </c>
      <c r="J140" s="214">
        <v>2.0833333333333332E-2</v>
      </c>
      <c r="K140" s="214">
        <v>0.625</v>
      </c>
      <c r="L140" s="116">
        <f t="shared" si="38"/>
        <v>0.29166666666666669</v>
      </c>
      <c r="M140" s="207">
        <v>0</v>
      </c>
      <c r="N140" s="1"/>
      <c r="O140" s="59">
        <v>43068</v>
      </c>
      <c r="P140" s="222">
        <v>0.35416666666666669</v>
      </c>
      <c r="Q140" s="222">
        <v>2.0833333333333332E-2</v>
      </c>
      <c r="R140" s="222">
        <v>0.66666666666666663</v>
      </c>
      <c r="S140" s="116">
        <f t="shared" si="40"/>
        <v>0.29166666666666663</v>
      </c>
      <c r="T140" s="207">
        <v>0</v>
      </c>
      <c r="U140" s="1"/>
    </row>
    <row r="141" spans="1:21" x14ac:dyDescent="0.2">
      <c r="A141" s="7">
        <v>42824</v>
      </c>
      <c r="B141" s="221">
        <v>0.3125</v>
      </c>
      <c r="C141" s="221">
        <v>2.0833333333333332E-2</v>
      </c>
      <c r="D141" s="221">
        <v>0.66666666666666663</v>
      </c>
      <c r="E141" s="116">
        <f t="shared" si="39"/>
        <v>0.33333333333333331</v>
      </c>
      <c r="F141" s="207">
        <v>1</v>
      </c>
      <c r="G141" s="1"/>
      <c r="H141" s="7">
        <v>42946</v>
      </c>
      <c r="I141" s="45"/>
      <c r="J141" s="45"/>
      <c r="K141" s="45"/>
      <c r="L141" s="85"/>
      <c r="M141" s="18"/>
      <c r="N141" s="103"/>
      <c r="O141" s="7"/>
      <c r="P141" s="8"/>
      <c r="Q141" s="8"/>
      <c r="R141" s="8"/>
      <c r="S141" s="85"/>
      <c r="T141" s="43"/>
      <c r="U141" s="1"/>
    </row>
    <row r="142" spans="1:21" x14ac:dyDescent="0.2">
      <c r="A142" s="7"/>
      <c r="B142" s="8"/>
      <c r="C142" s="8"/>
      <c r="D142" s="8"/>
      <c r="E142" s="85"/>
      <c r="F142" s="43"/>
      <c r="G142" s="1"/>
      <c r="H142" s="7">
        <v>42947</v>
      </c>
      <c r="I142" s="97"/>
      <c r="J142" s="98"/>
      <c r="K142" s="98"/>
      <c r="L142" s="99">
        <f>SUM(L136:L141)</f>
        <v>1.4583333333333335</v>
      </c>
      <c r="M142" s="211"/>
      <c r="N142" s="206"/>
      <c r="O142" s="7"/>
      <c r="P142" s="8"/>
      <c r="Q142" s="8"/>
      <c r="R142" s="8"/>
      <c r="S142" s="85"/>
      <c r="T142" s="43"/>
      <c r="U142" s="1"/>
    </row>
    <row r="143" spans="1:21" x14ac:dyDescent="0.2">
      <c r="A143" s="7"/>
      <c r="B143" s="8"/>
      <c r="C143" s="8"/>
      <c r="D143" s="8"/>
      <c r="E143" s="85"/>
      <c r="F143" s="43"/>
      <c r="G143" s="1"/>
      <c r="H143" s="7"/>
      <c r="I143" s="8"/>
      <c r="J143" s="8"/>
      <c r="K143" s="8"/>
      <c r="L143" s="85"/>
      <c r="M143" s="43"/>
      <c r="N143" s="1"/>
      <c r="O143" s="7"/>
      <c r="P143" s="8"/>
      <c r="Q143" s="8"/>
      <c r="R143" s="8"/>
      <c r="S143" s="85"/>
      <c r="T143" s="43"/>
      <c r="U143" s="1"/>
    </row>
    <row r="144" spans="1:21" x14ac:dyDescent="0.2">
      <c r="A144" s="7"/>
      <c r="B144" s="8"/>
      <c r="C144" s="8"/>
      <c r="D144" s="8"/>
      <c r="E144" s="85"/>
      <c r="F144" s="43"/>
      <c r="G144" s="1"/>
      <c r="H144" s="7"/>
      <c r="I144" s="8"/>
      <c r="J144" s="8"/>
      <c r="K144" s="8"/>
      <c r="L144" s="85"/>
      <c r="M144" s="43"/>
      <c r="N144" s="1"/>
      <c r="O144" s="7"/>
      <c r="P144" s="8"/>
      <c r="Q144" s="8"/>
      <c r="R144" s="8"/>
      <c r="S144" s="85"/>
      <c r="T144" s="43"/>
      <c r="U144" s="1"/>
    </row>
    <row r="145" spans="1:21" x14ac:dyDescent="0.2">
      <c r="A145" s="7"/>
      <c r="B145" s="8"/>
      <c r="C145" s="8"/>
      <c r="D145" s="8"/>
      <c r="E145" s="85"/>
      <c r="F145" s="43"/>
      <c r="G145" s="1"/>
      <c r="H145" s="7"/>
      <c r="I145" s="8"/>
      <c r="J145" s="8"/>
      <c r="K145" s="8"/>
      <c r="L145" s="85"/>
      <c r="M145" s="43"/>
      <c r="N145" s="1"/>
      <c r="O145" s="7"/>
      <c r="P145" s="8"/>
      <c r="Q145" s="8"/>
      <c r="R145" s="8"/>
      <c r="S145" s="85"/>
      <c r="T145" s="43"/>
      <c r="U145" s="1"/>
    </row>
    <row r="146" spans="1:21" x14ac:dyDescent="0.2">
      <c r="A146" s="7"/>
      <c r="B146" s="8"/>
      <c r="C146" s="8"/>
      <c r="D146" s="8"/>
      <c r="E146" s="85"/>
      <c r="F146" s="43"/>
      <c r="G146" s="1"/>
      <c r="H146" s="7"/>
      <c r="I146" s="8"/>
      <c r="J146" s="8"/>
      <c r="K146" s="8"/>
      <c r="L146" s="85"/>
      <c r="M146" s="43"/>
      <c r="N146" s="1"/>
      <c r="O146" s="7"/>
      <c r="P146" s="8"/>
      <c r="Q146" s="8"/>
      <c r="R146" s="8"/>
      <c r="S146" s="85"/>
      <c r="T146" s="43"/>
      <c r="U146" s="1"/>
    </row>
    <row r="147" spans="1:21" x14ac:dyDescent="0.2">
      <c r="A147" s="7"/>
      <c r="B147" s="8"/>
      <c r="C147" s="8"/>
      <c r="D147" s="8"/>
      <c r="E147" s="85"/>
      <c r="F147" s="43"/>
      <c r="G147" s="1"/>
      <c r="H147" s="7"/>
      <c r="I147" s="8"/>
      <c r="J147" s="8"/>
      <c r="K147" s="8"/>
      <c r="L147" s="85"/>
      <c r="M147" s="43"/>
      <c r="N147" s="1"/>
      <c r="O147" s="7"/>
      <c r="P147" s="8"/>
      <c r="Q147" s="8"/>
      <c r="R147" s="8"/>
      <c r="S147" s="85"/>
      <c r="T147" s="43"/>
      <c r="U147" s="1"/>
    </row>
    <row r="148" spans="1:21" x14ac:dyDescent="0.2">
      <c r="A148" s="7"/>
      <c r="B148" s="8"/>
      <c r="C148" s="8"/>
      <c r="D148" s="8"/>
      <c r="E148" s="85"/>
      <c r="F148" s="43"/>
      <c r="G148" s="1"/>
      <c r="H148" s="7"/>
      <c r="I148" s="8"/>
      <c r="J148" s="8"/>
      <c r="K148" s="8"/>
      <c r="L148" s="85"/>
      <c r="M148" s="43"/>
      <c r="N148" s="1"/>
      <c r="O148" s="7"/>
      <c r="P148" s="8"/>
      <c r="Q148" s="8"/>
      <c r="R148" s="8"/>
      <c r="S148" s="85"/>
      <c r="T148" s="43"/>
      <c r="U148" s="1"/>
    </row>
    <row r="149" spans="1:21" x14ac:dyDescent="0.2">
      <c r="A149" s="7"/>
      <c r="B149" s="8"/>
      <c r="C149" s="8"/>
      <c r="D149" s="8"/>
      <c r="E149" s="85"/>
      <c r="F149" s="43"/>
      <c r="G149" s="1"/>
      <c r="H149" s="7"/>
      <c r="I149" s="8"/>
      <c r="J149" s="8"/>
      <c r="K149" s="8"/>
      <c r="L149" s="85"/>
      <c r="M149" s="43"/>
      <c r="N149" s="1"/>
      <c r="O149" s="7"/>
      <c r="P149" s="8"/>
      <c r="Q149" s="8"/>
      <c r="R149" s="8"/>
      <c r="S149" s="85"/>
      <c r="T149" s="43"/>
      <c r="U149" s="1"/>
    </row>
    <row r="150" spans="1:21" x14ac:dyDescent="0.2">
      <c r="A150" s="7"/>
      <c r="B150" s="8"/>
      <c r="C150" s="8"/>
      <c r="D150" s="8"/>
      <c r="E150" s="85"/>
      <c r="F150" s="43"/>
      <c r="G150" s="1"/>
      <c r="H150" s="7"/>
      <c r="I150" s="8"/>
      <c r="J150" s="8"/>
      <c r="K150" s="8"/>
      <c r="L150" s="85"/>
      <c r="M150" s="43"/>
      <c r="N150" s="1"/>
      <c r="O150" s="7"/>
      <c r="P150" s="8"/>
      <c r="Q150" s="8"/>
      <c r="R150" s="8"/>
      <c r="S150" s="85"/>
      <c r="T150" s="43"/>
      <c r="U150" s="1"/>
    </row>
    <row r="151" spans="1:21" x14ac:dyDescent="0.2">
      <c r="A151" s="7"/>
      <c r="B151" s="8"/>
      <c r="C151" s="8"/>
      <c r="D151" s="8"/>
      <c r="E151" s="85"/>
      <c r="F151" s="43"/>
      <c r="G151" s="1"/>
      <c r="H151" s="7"/>
      <c r="I151" s="8"/>
      <c r="J151" s="8"/>
      <c r="K151" s="8"/>
      <c r="L151" s="85"/>
      <c r="M151" s="43"/>
      <c r="N151" s="1"/>
      <c r="O151" s="7"/>
      <c r="P151" s="8"/>
      <c r="Q151" s="8"/>
      <c r="R151" s="8"/>
      <c r="S151" s="85"/>
      <c r="T151" s="43"/>
      <c r="U151" s="1"/>
    </row>
    <row r="152" spans="1:21" x14ac:dyDescent="0.2">
      <c r="A152" s="7"/>
      <c r="B152" s="8"/>
      <c r="C152" s="8"/>
      <c r="D152" s="8"/>
      <c r="E152" s="85"/>
      <c r="F152" s="43"/>
      <c r="G152" s="1"/>
      <c r="H152" s="7"/>
      <c r="I152" s="8"/>
      <c r="J152" s="8"/>
      <c r="K152" s="8"/>
      <c r="L152" s="85"/>
      <c r="M152" s="43"/>
      <c r="N152" s="1"/>
      <c r="O152" s="7"/>
      <c r="P152" s="8"/>
      <c r="Q152" s="8"/>
      <c r="R152" s="8"/>
      <c r="S152" s="85"/>
      <c r="T152" s="43"/>
      <c r="U152" s="1"/>
    </row>
    <row r="153" spans="1:21" x14ac:dyDescent="0.2">
      <c r="A153" s="7"/>
      <c r="B153" s="8"/>
      <c r="C153" s="8"/>
      <c r="D153" s="8"/>
      <c r="E153" s="85"/>
      <c r="F153" s="43"/>
      <c r="G153" s="1"/>
      <c r="H153" s="7"/>
      <c r="I153" s="8"/>
      <c r="J153" s="8"/>
      <c r="K153" s="8"/>
      <c r="L153" s="85"/>
      <c r="M153" s="43"/>
      <c r="N153" s="1"/>
      <c r="O153" s="7"/>
      <c r="P153" s="8"/>
      <c r="Q153" s="8"/>
      <c r="R153" s="8"/>
      <c r="S153" s="85"/>
      <c r="T153" s="43"/>
      <c r="U153" s="1"/>
    </row>
    <row r="154" spans="1:21" x14ac:dyDescent="0.2">
      <c r="A154" s="7"/>
      <c r="B154" s="8"/>
      <c r="C154" s="8"/>
      <c r="D154" s="8"/>
      <c r="E154" s="85"/>
      <c r="F154" s="43"/>
      <c r="G154" s="1"/>
      <c r="H154" s="7"/>
      <c r="I154" s="8"/>
      <c r="J154" s="8"/>
      <c r="K154" s="8"/>
      <c r="L154" s="85"/>
      <c r="M154" s="43"/>
      <c r="N154" s="1"/>
      <c r="O154" s="7"/>
      <c r="P154" s="8"/>
      <c r="Q154" s="8"/>
      <c r="R154" s="8"/>
      <c r="S154" s="85"/>
      <c r="T154" s="43"/>
      <c r="U154" s="1"/>
    </row>
    <row r="155" spans="1:21" x14ac:dyDescent="0.2">
      <c r="A155" s="7"/>
      <c r="B155" s="8"/>
      <c r="C155" s="8"/>
      <c r="D155" s="8"/>
      <c r="E155" s="85"/>
      <c r="F155" s="44"/>
      <c r="G155" s="29"/>
      <c r="H155" s="7"/>
      <c r="I155" s="8"/>
      <c r="J155" s="8"/>
      <c r="K155" s="8"/>
      <c r="L155" s="85"/>
      <c r="M155" s="44"/>
      <c r="N155" s="29"/>
      <c r="O155" s="7"/>
      <c r="P155" s="8"/>
      <c r="Q155" s="8"/>
      <c r="R155" s="8"/>
      <c r="S155" s="85"/>
      <c r="T155" s="44"/>
      <c r="U155" s="29"/>
    </row>
    <row r="156" spans="1:21" x14ac:dyDescent="0.2">
      <c r="A156" s="7"/>
      <c r="B156" s="8"/>
      <c r="C156" s="8"/>
      <c r="D156" s="8"/>
      <c r="E156" s="85"/>
      <c r="F156" s="43"/>
      <c r="G156" s="1"/>
      <c r="H156" s="7"/>
      <c r="I156" s="8"/>
      <c r="J156" s="8"/>
      <c r="K156" s="8"/>
      <c r="L156" s="85"/>
      <c r="M156" s="43"/>
      <c r="N156" s="1"/>
      <c r="O156" s="7"/>
      <c r="P156" s="8"/>
      <c r="Q156" s="8"/>
      <c r="R156" s="8"/>
      <c r="S156" s="85"/>
      <c r="T156" s="43"/>
      <c r="U156" s="1"/>
    </row>
    <row r="157" spans="1:21" x14ac:dyDescent="0.2">
      <c r="A157" s="7"/>
      <c r="B157" s="8"/>
      <c r="C157" s="8"/>
      <c r="D157" s="8"/>
      <c r="E157" s="85"/>
      <c r="F157" s="43"/>
      <c r="G157" s="1"/>
      <c r="H157" s="7"/>
      <c r="I157" s="8"/>
      <c r="J157" s="8"/>
      <c r="K157" s="8"/>
      <c r="L157" s="85"/>
      <c r="M157" s="43"/>
      <c r="N157" s="1"/>
      <c r="O157" s="7"/>
      <c r="P157" s="8"/>
      <c r="Q157" s="8"/>
      <c r="R157" s="8"/>
      <c r="S157" s="85"/>
      <c r="T157" s="43"/>
      <c r="U157" s="1"/>
    </row>
    <row r="158" spans="1:21" x14ac:dyDescent="0.2">
      <c r="A158" s="7"/>
      <c r="B158" s="8"/>
      <c r="C158" s="8"/>
      <c r="D158" s="8"/>
      <c r="E158" s="85"/>
      <c r="F158" s="43"/>
      <c r="G158" s="1"/>
      <c r="H158" s="7"/>
      <c r="I158" s="8"/>
      <c r="J158" s="8"/>
      <c r="K158" s="8"/>
      <c r="L158" s="85"/>
      <c r="M158" s="43"/>
      <c r="N158" s="1"/>
      <c r="O158" s="7"/>
      <c r="P158" s="8"/>
      <c r="Q158" s="8"/>
      <c r="R158" s="8"/>
      <c r="S158" s="85"/>
      <c r="T158" s="43"/>
      <c r="U158" s="1"/>
    </row>
    <row r="159" spans="1:21" x14ac:dyDescent="0.2">
      <c r="A159" s="7"/>
      <c r="B159" s="8"/>
      <c r="C159" s="8"/>
      <c r="D159" s="8"/>
      <c r="E159" s="85"/>
      <c r="F159" s="43"/>
      <c r="G159" s="1"/>
      <c r="H159" s="7"/>
      <c r="I159" s="8"/>
      <c r="J159" s="8"/>
      <c r="K159" s="8"/>
      <c r="L159" s="85"/>
      <c r="M159" s="43"/>
      <c r="N159" s="1"/>
      <c r="O159" s="7"/>
      <c r="P159" s="8"/>
      <c r="Q159" s="8"/>
      <c r="R159" s="8"/>
      <c r="S159" s="85"/>
      <c r="T159" s="43"/>
      <c r="U159" s="1"/>
    </row>
    <row r="160" spans="1:21" x14ac:dyDescent="0.2">
      <c r="A160" s="7"/>
      <c r="B160" s="8"/>
      <c r="C160" s="8"/>
      <c r="D160" s="8"/>
      <c r="E160" s="85"/>
      <c r="F160" s="43"/>
      <c r="G160" s="1"/>
      <c r="H160" s="7"/>
      <c r="I160" s="8"/>
      <c r="J160" s="8"/>
      <c r="K160" s="8"/>
      <c r="L160" s="85"/>
      <c r="M160" s="43"/>
      <c r="N160" s="1"/>
      <c r="O160" s="7"/>
      <c r="P160" s="8"/>
      <c r="Q160" s="8"/>
      <c r="R160" s="8"/>
      <c r="S160" s="85"/>
      <c r="T160" s="43"/>
      <c r="U160" s="1"/>
    </row>
    <row r="161" spans="1:21" x14ac:dyDescent="0.2">
      <c r="A161" s="7"/>
      <c r="B161" s="8"/>
      <c r="C161" s="8"/>
      <c r="D161" s="8"/>
      <c r="E161" s="85"/>
      <c r="F161" s="43"/>
      <c r="G161" s="1"/>
      <c r="H161" s="7"/>
      <c r="I161" s="8"/>
      <c r="J161" s="8"/>
      <c r="K161" s="8"/>
      <c r="L161" s="85"/>
      <c r="M161" s="43"/>
      <c r="N161" s="1"/>
      <c r="O161" s="7"/>
      <c r="P161" s="8"/>
      <c r="Q161" s="8"/>
      <c r="R161" s="8"/>
      <c r="S161" s="85"/>
      <c r="T161" s="43"/>
      <c r="U161" s="1"/>
    </row>
    <row r="162" spans="1:21" ht="13.5" thickBot="1" x14ac:dyDescent="0.25">
      <c r="A162" s="7"/>
      <c r="B162" s="8"/>
      <c r="C162" s="8"/>
      <c r="D162" s="8"/>
      <c r="E162" s="85"/>
      <c r="F162" s="43"/>
      <c r="G162" s="1"/>
      <c r="H162" s="7"/>
      <c r="I162" s="8"/>
      <c r="J162" s="8"/>
      <c r="K162" s="8"/>
      <c r="L162" s="85"/>
      <c r="M162" s="43"/>
      <c r="N162" s="1"/>
      <c r="O162" s="7"/>
      <c r="P162" s="8"/>
      <c r="Q162" s="8"/>
      <c r="R162" s="8"/>
      <c r="S162" s="85"/>
      <c r="T162" s="43"/>
      <c r="U162" s="1"/>
    </row>
    <row r="163" spans="1:21" ht="13.5" thickBot="1" x14ac:dyDescent="0.25">
      <c r="A163" s="17" t="s">
        <v>46</v>
      </c>
      <c r="B163" s="15" t="s">
        <v>47</v>
      </c>
      <c r="C163" s="15"/>
      <c r="D163" s="15"/>
      <c r="E163" s="15"/>
      <c r="F163" s="53" t="s">
        <v>116</v>
      </c>
      <c r="G163" s="16" t="s">
        <v>70</v>
      </c>
      <c r="H163" s="17" t="s">
        <v>46</v>
      </c>
      <c r="I163" s="15" t="s">
        <v>47</v>
      </c>
      <c r="J163" s="15"/>
      <c r="K163" s="15"/>
      <c r="L163" s="15"/>
      <c r="M163" s="53" t="s">
        <v>120</v>
      </c>
      <c r="N163" s="16" t="s">
        <v>70</v>
      </c>
      <c r="O163" s="17" t="s">
        <v>46</v>
      </c>
      <c r="P163" s="15" t="s">
        <v>47</v>
      </c>
      <c r="Q163" s="15"/>
      <c r="R163" s="15"/>
      <c r="S163" s="15"/>
      <c r="T163" s="53" t="s">
        <v>124</v>
      </c>
      <c r="U163" s="16" t="s">
        <v>70</v>
      </c>
    </row>
    <row r="164" spans="1:21" x14ac:dyDescent="0.2">
      <c r="A164" s="3" t="s">
        <v>18</v>
      </c>
      <c r="B164" s="4" t="s">
        <v>19</v>
      </c>
      <c r="C164" s="4" t="s">
        <v>21</v>
      </c>
      <c r="D164" s="4" t="s">
        <v>20</v>
      </c>
      <c r="E164" s="5" t="s">
        <v>43</v>
      </c>
      <c r="F164" s="5" t="s">
        <v>22</v>
      </c>
      <c r="G164" s="6" t="s">
        <v>30</v>
      </c>
      <c r="H164" s="3" t="s">
        <v>18</v>
      </c>
      <c r="I164" s="4" t="s">
        <v>19</v>
      </c>
      <c r="J164" s="4" t="s">
        <v>21</v>
      </c>
      <c r="K164" s="4" t="s">
        <v>20</v>
      </c>
      <c r="L164" s="5" t="s">
        <v>43</v>
      </c>
      <c r="M164" s="5" t="s">
        <v>22</v>
      </c>
      <c r="N164" s="6" t="s">
        <v>30</v>
      </c>
      <c r="O164" s="3" t="s">
        <v>18</v>
      </c>
      <c r="P164" s="4" t="s">
        <v>19</v>
      </c>
      <c r="Q164" s="4" t="s">
        <v>21</v>
      </c>
      <c r="R164" s="4" t="s">
        <v>20</v>
      </c>
      <c r="S164" s="5" t="s">
        <v>43</v>
      </c>
      <c r="T164" s="5" t="s">
        <v>22</v>
      </c>
      <c r="U164" s="6" t="s">
        <v>30</v>
      </c>
    </row>
    <row r="165" spans="1:21" x14ac:dyDescent="0.2">
      <c r="A165" s="7">
        <v>42825</v>
      </c>
      <c r="B165" s="221">
        <v>0.3125</v>
      </c>
      <c r="C165" s="221">
        <v>2.0833333333333332E-2</v>
      </c>
      <c r="D165" s="221">
        <v>0.66666666666666663</v>
      </c>
      <c r="E165" s="116">
        <f t="shared" ref="E165" si="41">SUM(D165-B165-C165)</f>
        <v>0.33333333333333331</v>
      </c>
      <c r="F165" s="207">
        <v>1</v>
      </c>
      <c r="G165" s="1"/>
      <c r="H165" s="7">
        <v>42947</v>
      </c>
      <c r="I165" s="45"/>
      <c r="J165" s="45"/>
      <c r="K165" s="45"/>
      <c r="L165" s="85"/>
      <c r="M165" s="18"/>
      <c r="N165" s="103"/>
      <c r="O165" s="59">
        <v>43069</v>
      </c>
      <c r="P165" s="222">
        <v>0.35416666666666669</v>
      </c>
      <c r="Q165" s="222">
        <v>2.0833333333333332E-2</v>
      </c>
      <c r="R165" s="222">
        <v>0.66666666666666663</v>
      </c>
      <c r="S165" s="116">
        <f t="shared" ref="S165:S167" si="42">SUM(R165-P165-Q165)</f>
        <v>0.29166666666666663</v>
      </c>
      <c r="T165" s="207">
        <v>0</v>
      </c>
      <c r="U165" s="1"/>
    </row>
    <row r="166" spans="1:21" x14ac:dyDescent="0.2">
      <c r="A166" s="7">
        <v>42826</v>
      </c>
      <c r="B166" s="221">
        <v>0.3125</v>
      </c>
      <c r="C166" s="221">
        <v>2.0833333333333332E-2</v>
      </c>
      <c r="D166" s="221">
        <v>0.66666666666666663</v>
      </c>
      <c r="E166" s="116">
        <f t="shared" ref="E166" si="43">SUM(D166-B166-C166)</f>
        <v>0.33333333333333331</v>
      </c>
      <c r="F166" s="207">
        <v>1</v>
      </c>
      <c r="G166" s="1"/>
      <c r="H166" s="7">
        <v>42948</v>
      </c>
      <c r="I166" s="74"/>
      <c r="J166" s="150"/>
      <c r="K166" s="150"/>
      <c r="L166" s="158">
        <v>0.29166666666666669</v>
      </c>
      <c r="M166" s="150"/>
      <c r="N166" s="64" t="s">
        <v>360</v>
      </c>
      <c r="O166" s="59">
        <v>43070</v>
      </c>
      <c r="P166" s="222">
        <v>0.35416666666666669</v>
      </c>
      <c r="Q166" s="222">
        <v>2.0833333333333332E-2</v>
      </c>
      <c r="R166" s="222">
        <v>0.66666666666666663</v>
      </c>
      <c r="S166" s="116">
        <f t="shared" si="42"/>
        <v>0.29166666666666663</v>
      </c>
      <c r="T166" s="207">
        <v>0</v>
      </c>
      <c r="U166" s="1"/>
    </row>
    <row r="167" spans="1:21" x14ac:dyDescent="0.2">
      <c r="A167" s="7">
        <v>42827</v>
      </c>
      <c r="B167" s="45"/>
      <c r="C167" s="45"/>
      <c r="D167" s="45"/>
      <c r="E167" s="85"/>
      <c r="F167" s="18"/>
      <c r="G167" s="103"/>
      <c r="H167" s="7">
        <v>42949</v>
      </c>
      <c r="I167" s="74"/>
      <c r="J167" s="150"/>
      <c r="K167" s="150"/>
      <c r="L167" s="158">
        <v>0.29166666666666669</v>
      </c>
      <c r="M167" s="150"/>
      <c r="N167" s="64" t="s">
        <v>360</v>
      </c>
      <c r="O167" s="59">
        <v>43071</v>
      </c>
      <c r="P167" s="222">
        <v>0.35416666666666669</v>
      </c>
      <c r="Q167" s="222">
        <v>2.0833333333333332E-2</v>
      </c>
      <c r="R167" s="222">
        <v>0.66666666666666663</v>
      </c>
      <c r="S167" s="116">
        <f t="shared" si="42"/>
        <v>0.29166666666666663</v>
      </c>
      <c r="T167" s="207">
        <v>0</v>
      </c>
      <c r="U167" s="1"/>
    </row>
    <row r="168" spans="1:21" x14ac:dyDescent="0.2">
      <c r="A168" s="7">
        <v>42828</v>
      </c>
      <c r="B168" s="97"/>
      <c r="C168" s="98"/>
      <c r="D168" s="98"/>
      <c r="E168" s="99">
        <f>SUM(E139:E167)</f>
        <v>1.6666666666666665</v>
      </c>
      <c r="F168" s="220">
        <f>SUM(F138,G168)</f>
        <v>0</v>
      </c>
      <c r="G168" s="206">
        <f>IF(E168&gt;C1,E168-C1,0)</f>
        <v>0</v>
      </c>
      <c r="H168" s="7">
        <v>42950</v>
      </c>
      <c r="I168" s="74"/>
      <c r="J168" s="150"/>
      <c r="K168" s="150"/>
      <c r="L168" s="158">
        <v>0.29166666666666669</v>
      </c>
      <c r="M168" s="150"/>
      <c r="N168" s="64" t="s">
        <v>360</v>
      </c>
      <c r="O168" s="59">
        <v>43072</v>
      </c>
      <c r="P168" s="45"/>
      <c r="Q168" s="45"/>
      <c r="R168" s="45"/>
      <c r="S168" s="85"/>
      <c r="T168" s="18"/>
      <c r="U168" s="103"/>
    </row>
    <row r="169" spans="1:21" x14ac:dyDescent="0.2">
      <c r="A169" s="7">
        <v>42829</v>
      </c>
      <c r="B169" s="75"/>
      <c r="C169" s="75"/>
      <c r="D169" s="75"/>
      <c r="E169" s="138">
        <v>0.29166666666666669</v>
      </c>
      <c r="F169" s="76"/>
      <c r="G169" s="202" t="s">
        <v>50</v>
      </c>
      <c r="H169" s="7">
        <v>42951</v>
      </c>
      <c r="I169" s="74"/>
      <c r="J169" s="150"/>
      <c r="K169" s="150"/>
      <c r="L169" s="158">
        <v>0.29166666666666669</v>
      </c>
      <c r="M169" s="150"/>
      <c r="N169" s="64" t="s">
        <v>360</v>
      </c>
      <c r="O169" s="59">
        <v>43073</v>
      </c>
      <c r="P169" s="97"/>
      <c r="Q169" s="98"/>
      <c r="R169" s="98"/>
      <c r="S169" s="99">
        <f>SUM(S139:S168)</f>
        <v>1.458333333333333</v>
      </c>
      <c r="T169" s="211">
        <v>0</v>
      </c>
      <c r="U169" s="206">
        <f>IF(S169&gt;J138,S169-J138,0)</f>
        <v>1.4374999999999998</v>
      </c>
    </row>
    <row r="170" spans="1:21" x14ac:dyDescent="0.2">
      <c r="A170" s="7">
        <v>42830</v>
      </c>
      <c r="B170" s="221">
        <v>0.3125</v>
      </c>
      <c r="C170" s="221">
        <v>2.0833333333333332E-2</v>
      </c>
      <c r="D170" s="221">
        <v>0.66666666666666663</v>
      </c>
      <c r="E170" s="116">
        <f t="shared" ref="E170:E173" si="44">SUM(D170-B170-C170)</f>
        <v>0.33333333333333331</v>
      </c>
      <c r="F170" s="207">
        <v>1</v>
      </c>
      <c r="G170" s="1"/>
      <c r="H170" s="7">
        <v>42952</v>
      </c>
      <c r="I170" s="74"/>
      <c r="J170" s="150"/>
      <c r="K170" s="150"/>
      <c r="L170" s="158">
        <v>0.29166666666666669</v>
      </c>
      <c r="M170" s="150"/>
      <c r="N170" s="64" t="s">
        <v>360</v>
      </c>
      <c r="O170" s="59">
        <v>43074</v>
      </c>
      <c r="P170" s="222">
        <v>0.35416666666666669</v>
      </c>
      <c r="Q170" s="222">
        <v>2.0833333333333332E-2</v>
      </c>
      <c r="R170" s="222">
        <v>0.66666666666666663</v>
      </c>
      <c r="S170" s="116">
        <f t="shared" ref="S170:S174" si="45">SUM(R170-P170-Q170)</f>
        <v>0.29166666666666663</v>
      </c>
      <c r="T170" s="207">
        <v>0</v>
      </c>
      <c r="U170" s="1"/>
    </row>
    <row r="171" spans="1:21" x14ac:dyDescent="0.2">
      <c r="A171" s="7">
        <v>42831</v>
      </c>
      <c r="B171" s="221">
        <v>0.3125</v>
      </c>
      <c r="C171" s="221">
        <v>2.0833333333333332E-2</v>
      </c>
      <c r="D171" s="221">
        <v>0.66666666666666663</v>
      </c>
      <c r="E171" s="116">
        <f t="shared" si="44"/>
        <v>0.33333333333333331</v>
      </c>
      <c r="F171" s="207">
        <v>1</v>
      </c>
      <c r="G171" s="1"/>
      <c r="H171" s="7">
        <v>42953</v>
      </c>
      <c r="I171" s="45"/>
      <c r="J171" s="45"/>
      <c r="K171" s="45"/>
      <c r="L171" s="85"/>
      <c r="M171" s="18"/>
      <c r="N171" s="103"/>
      <c r="O171" s="59">
        <v>43075</v>
      </c>
      <c r="P171" s="222">
        <v>0.35416666666666669</v>
      </c>
      <c r="Q171" s="222">
        <v>2.0833333333333332E-2</v>
      </c>
      <c r="R171" s="222">
        <v>0.66666666666666663</v>
      </c>
      <c r="S171" s="116">
        <f t="shared" si="45"/>
        <v>0.29166666666666663</v>
      </c>
      <c r="T171" s="207">
        <v>0</v>
      </c>
      <c r="U171" s="1"/>
    </row>
    <row r="172" spans="1:21" x14ac:dyDescent="0.2">
      <c r="A172" s="7">
        <v>42832</v>
      </c>
      <c r="B172" s="221">
        <v>0.3125</v>
      </c>
      <c r="C172" s="221">
        <v>2.0833333333333332E-2</v>
      </c>
      <c r="D172" s="221">
        <v>0.66666666666666663</v>
      </c>
      <c r="E172" s="116">
        <f t="shared" si="44"/>
        <v>0.33333333333333331</v>
      </c>
      <c r="F172" s="207">
        <v>1</v>
      </c>
      <c r="G172" s="1"/>
      <c r="H172" s="7">
        <v>42954</v>
      </c>
      <c r="I172" s="97"/>
      <c r="J172" s="98"/>
      <c r="K172" s="98"/>
      <c r="L172" s="99">
        <f>SUM(L166:L171)</f>
        <v>1.4583333333333335</v>
      </c>
      <c r="M172" s="211"/>
      <c r="N172" s="206"/>
      <c r="O172" s="59">
        <v>43076</v>
      </c>
      <c r="P172" s="222">
        <v>0.35416666666666669</v>
      </c>
      <c r="Q172" s="222">
        <v>2.0833333333333332E-2</v>
      </c>
      <c r="R172" s="222">
        <v>0.66666666666666663</v>
      </c>
      <c r="S172" s="116">
        <f t="shared" si="45"/>
        <v>0.29166666666666663</v>
      </c>
      <c r="T172" s="207">
        <v>0</v>
      </c>
      <c r="U172" s="1"/>
    </row>
    <row r="173" spans="1:21" x14ac:dyDescent="0.2">
      <c r="A173" s="7">
        <v>42833</v>
      </c>
      <c r="B173" s="221">
        <v>0.3125</v>
      </c>
      <c r="C173" s="221">
        <v>2.0833333333333332E-2</v>
      </c>
      <c r="D173" s="221">
        <v>0.66666666666666663</v>
      </c>
      <c r="E173" s="116">
        <f t="shared" si="44"/>
        <v>0.33333333333333331</v>
      </c>
      <c r="F173" s="207">
        <v>1</v>
      </c>
      <c r="G173" s="1"/>
      <c r="H173" s="7">
        <v>42955</v>
      </c>
      <c r="I173" s="74"/>
      <c r="J173" s="150"/>
      <c r="K173" s="150"/>
      <c r="L173" s="158">
        <v>0.29166666666666669</v>
      </c>
      <c r="M173" s="150"/>
      <c r="N173" s="64" t="s">
        <v>360</v>
      </c>
      <c r="O173" s="59">
        <v>43077</v>
      </c>
      <c r="P173" s="222">
        <v>0.35416666666666669</v>
      </c>
      <c r="Q173" s="222">
        <v>2.0833333333333332E-2</v>
      </c>
      <c r="R173" s="222">
        <v>0.66666666666666663</v>
      </c>
      <c r="S173" s="116">
        <f t="shared" si="45"/>
        <v>0.29166666666666663</v>
      </c>
      <c r="T173" s="207">
        <v>0</v>
      </c>
      <c r="U173" s="1"/>
    </row>
    <row r="174" spans="1:21" x14ac:dyDescent="0.2">
      <c r="A174" s="7">
        <v>42834</v>
      </c>
      <c r="B174" s="45"/>
      <c r="C174" s="45"/>
      <c r="D174" s="45"/>
      <c r="E174" s="85"/>
      <c r="F174" s="18"/>
      <c r="G174" s="103"/>
      <c r="H174" s="7">
        <v>42956</v>
      </c>
      <c r="I174" s="74"/>
      <c r="J174" s="150"/>
      <c r="K174" s="150"/>
      <c r="L174" s="158">
        <v>0.29166666666666669</v>
      </c>
      <c r="M174" s="150"/>
      <c r="N174" s="64" t="s">
        <v>360</v>
      </c>
      <c r="O174" s="59">
        <v>43078</v>
      </c>
      <c r="P174" s="222">
        <v>0.35416666666666669</v>
      </c>
      <c r="Q174" s="222">
        <v>2.0833333333333332E-2</v>
      </c>
      <c r="R174" s="222">
        <v>0.66666666666666663</v>
      </c>
      <c r="S174" s="116">
        <f t="shared" si="45"/>
        <v>0.29166666666666663</v>
      </c>
      <c r="T174" s="207">
        <v>0</v>
      </c>
      <c r="U174" s="1"/>
    </row>
    <row r="175" spans="1:21" x14ac:dyDescent="0.2">
      <c r="A175" s="7">
        <v>42835</v>
      </c>
      <c r="B175" s="97"/>
      <c r="C175" s="98"/>
      <c r="D175" s="98"/>
      <c r="E175" s="99">
        <f>SUM(E169:E174)</f>
        <v>1.6249999999999998</v>
      </c>
      <c r="F175" s="220">
        <f>SUM(F168,G175)</f>
        <v>0</v>
      </c>
      <c r="G175" s="206">
        <f>IF(E175&gt;C1,E175-C1,0)</f>
        <v>0</v>
      </c>
      <c r="H175" s="7">
        <v>42957</v>
      </c>
      <c r="I175" s="74"/>
      <c r="J175" s="150"/>
      <c r="K175" s="150"/>
      <c r="L175" s="158">
        <v>0.29166666666666669</v>
      </c>
      <c r="M175" s="150"/>
      <c r="N175" s="64" t="s">
        <v>360</v>
      </c>
      <c r="O175" s="59">
        <v>43079</v>
      </c>
      <c r="P175" s="45"/>
      <c r="Q175" s="45"/>
      <c r="R175" s="45"/>
      <c r="S175" s="85"/>
      <c r="T175" s="18"/>
      <c r="U175" s="103"/>
    </row>
    <row r="176" spans="1:21" x14ac:dyDescent="0.2">
      <c r="A176" s="7">
        <v>42836</v>
      </c>
      <c r="B176" s="221">
        <v>0.3125</v>
      </c>
      <c r="C176" s="221">
        <v>2.0833333333333332E-2</v>
      </c>
      <c r="D176" s="221">
        <v>0.66666666666666663</v>
      </c>
      <c r="E176" s="116">
        <f t="shared" ref="E176:E180" si="46">SUM(D176-B176-C176)</f>
        <v>0.33333333333333331</v>
      </c>
      <c r="F176" s="207">
        <v>1</v>
      </c>
      <c r="G176" s="1"/>
      <c r="H176" s="7">
        <v>42958</v>
      </c>
      <c r="I176" s="74"/>
      <c r="J176" s="150"/>
      <c r="K176" s="150"/>
      <c r="L176" s="158">
        <v>0.29166666666666669</v>
      </c>
      <c r="M176" s="150"/>
      <c r="N176" s="64" t="s">
        <v>360</v>
      </c>
      <c r="O176" s="59">
        <v>43080</v>
      </c>
      <c r="P176" s="97"/>
      <c r="Q176" s="98"/>
      <c r="R176" s="98"/>
      <c r="S176" s="99">
        <f>SUM(S170:S175)</f>
        <v>1.458333333333333</v>
      </c>
      <c r="T176" s="211">
        <v>0</v>
      </c>
      <c r="U176" s="206">
        <f>IF(S176&gt;J145,S176-J145,0)</f>
        <v>1.458333333333333</v>
      </c>
    </row>
    <row r="177" spans="1:21" x14ac:dyDescent="0.2">
      <c r="A177" s="7">
        <v>42837</v>
      </c>
      <c r="B177" s="221">
        <v>0.3125</v>
      </c>
      <c r="C177" s="221">
        <v>2.0833333333333332E-2</v>
      </c>
      <c r="D177" s="221">
        <v>0.66666666666666663</v>
      </c>
      <c r="E177" s="116">
        <f t="shared" si="46"/>
        <v>0.33333333333333331</v>
      </c>
      <c r="F177" s="207">
        <v>1</v>
      </c>
      <c r="G177" s="1"/>
      <c r="H177" s="7">
        <v>42959</v>
      </c>
      <c r="I177" s="74"/>
      <c r="J177" s="150"/>
      <c r="K177" s="150"/>
      <c r="L177" s="158">
        <v>0.29166666666666669</v>
      </c>
      <c r="M177" s="150"/>
      <c r="N177" s="64" t="s">
        <v>360</v>
      </c>
      <c r="O177" s="59">
        <v>43081</v>
      </c>
      <c r="P177" s="222">
        <v>0.35416666666666669</v>
      </c>
      <c r="Q177" s="222">
        <v>2.0833333333333332E-2</v>
      </c>
      <c r="R177" s="222">
        <v>0.66666666666666663</v>
      </c>
      <c r="S177" s="116">
        <f t="shared" ref="S177:S181" si="47">SUM(R177-P177-Q177)</f>
        <v>0.29166666666666663</v>
      </c>
      <c r="T177" s="207">
        <v>0</v>
      </c>
      <c r="U177" s="1"/>
    </row>
    <row r="178" spans="1:21" x14ac:dyDescent="0.2">
      <c r="A178" s="7">
        <v>42838</v>
      </c>
      <c r="B178" s="221">
        <v>0.3125</v>
      </c>
      <c r="C178" s="221">
        <v>2.0833333333333332E-2</v>
      </c>
      <c r="D178" s="221">
        <v>0.66666666666666663</v>
      </c>
      <c r="E178" s="116">
        <f t="shared" si="46"/>
        <v>0.33333333333333331</v>
      </c>
      <c r="F178" s="207">
        <v>1</v>
      </c>
      <c r="G178" s="1"/>
      <c r="H178" s="7">
        <v>42960</v>
      </c>
      <c r="I178" s="45"/>
      <c r="J178" s="45"/>
      <c r="K178" s="45"/>
      <c r="L178" s="85"/>
      <c r="M178" s="18"/>
      <c r="N178" s="103"/>
      <c r="O178" s="59">
        <v>43082</v>
      </c>
      <c r="P178" s="222">
        <v>0.35416666666666669</v>
      </c>
      <c r="Q178" s="222">
        <v>2.0833333333333332E-2</v>
      </c>
      <c r="R178" s="222">
        <v>0.66666666666666663</v>
      </c>
      <c r="S178" s="116">
        <f t="shared" si="47"/>
        <v>0.29166666666666663</v>
      </c>
      <c r="T178" s="207">
        <v>0</v>
      </c>
      <c r="U178" s="1"/>
    </row>
    <row r="179" spans="1:21" x14ac:dyDescent="0.2">
      <c r="A179" s="7">
        <v>42839</v>
      </c>
      <c r="B179" s="221">
        <v>0.3125</v>
      </c>
      <c r="C179" s="221">
        <v>2.0833333333333332E-2</v>
      </c>
      <c r="D179" s="221">
        <v>0.66666666666666663</v>
      </c>
      <c r="E179" s="116">
        <f t="shared" si="46"/>
        <v>0.33333333333333331</v>
      </c>
      <c r="F179" s="207">
        <v>1</v>
      </c>
      <c r="G179" s="1"/>
      <c r="H179" s="7">
        <v>42961</v>
      </c>
      <c r="I179" s="97"/>
      <c r="J179" s="98"/>
      <c r="K179" s="98"/>
      <c r="L179" s="99">
        <f>SUM(L173:L178)</f>
        <v>1.4583333333333335</v>
      </c>
      <c r="M179" s="211"/>
      <c r="N179" s="206"/>
      <c r="O179" s="59">
        <v>43083</v>
      </c>
      <c r="P179" s="222">
        <v>0.35416666666666669</v>
      </c>
      <c r="Q179" s="222">
        <v>2.0833333333333332E-2</v>
      </c>
      <c r="R179" s="222">
        <v>0.66666666666666663</v>
      </c>
      <c r="S179" s="116">
        <f t="shared" si="47"/>
        <v>0.29166666666666663</v>
      </c>
      <c r="T179" s="207">
        <v>0</v>
      </c>
      <c r="U179" s="1"/>
    </row>
    <row r="180" spans="1:21" x14ac:dyDescent="0.2">
      <c r="A180" s="7">
        <v>42840</v>
      </c>
      <c r="B180" s="221">
        <v>0.3125</v>
      </c>
      <c r="C180" s="221">
        <v>2.0833333333333332E-2</v>
      </c>
      <c r="D180" s="221">
        <v>0.66666666666666663</v>
      </c>
      <c r="E180" s="116">
        <f t="shared" si="46"/>
        <v>0.33333333333333331</v>
      </c>
      <c r="F180" s="207">
        <v>1</v>
      </c>
      <c r="G180" s="1"/>
      <c r="H180" s="7">
        <v>42962</v>
      </c>
      <c r="I180" s="74"/>
      <c r="J180" s="150"/>
      <c r="K180" s="150"/>
      <c r="L180" s="158">
        <v>0.29166666666666669</v>
      </c>
      <c r="M180" s="150"/>
      <c r="N180" s="64" t="s">
        <v>360</v>
      </c>
      <c r="O180" s="59">
        <v>43084</v>
      </c>
      <c r="P180" s="222">
        <v>0.35416666666666669</v>
      </c>
      <c r="Q180" s="222">
        <v>2.0833333333333332E-2</v>
      </c>
      <c r="R180" s="222">
        <v>0.66666666666666663</v>
      </c>
      <c r="S180" s="116">
        <f t="shared" si="47"/>
        <v>0.29166666666666663</v>
      </c>
      <c r="T180" s="207">
        <v>0</v>
      </c>
      <c r="U180" s="1"/>
    </row>
    <row r="181" spans="1:21" x14ac:dyDescent="0.2">
      <c r="A181" s="7">
        <v>42841</v>
      </c>
      <c r="B181" s="45"/>
      <c r="C181" s="45"/>
      <c r="D181" s="45"/>
      <c r="E181" s="85"/>
      <c r="F181" s="18"/>
      <c r="G181" s="103"/>
      <c r="H181" s="7">
        <v>42963</v>
      </c>
      <c r="I181" s="74"/>
      <c r="J181" s="150"/>
      <c r="K181" s="150"/>
      <c r="L181" s="158">
        <v>0.29166666666666669</v>
      </c>
      <c r="M181" s="150"/>
      <c r="N181" s="64" t="s">
        <v>360</v>
      </c>
      <c r="O181" s="59">
        <v>43085</v>
      </c>
      <c r="P181" s="222">
        <v>0.35416666666666669</v>
      </c>
      <c r="Q181" s="222">
        <v>2.0833333333333332E-2</v>
      </c>
      <c r="R181" s="222">
        <v>0.66666666666666663</v>
      </c>
      <c r="S181" s="116">
        <f t="shared" si="47"/>
        <v>0.29166666666666663</v>
      </c>
      <c r="T181" s="207">
        <v>0</v>
      </c>
      <c r="U181" s="1"/>
    </row>
    <row r="182" spans="1:21" x14ac:dyDescent="0.2">
      <c r="A182" s="7">
        <v>42842</v>
      </c>
      <c r="B182" s="97"/>
      <c r="C182" s="98"/>
      <c r="D182" s="98"/>
      <c r="E182" s="99">
        <f>SUM(E176:E181)</f>
        <v>1.6666666666666665</v>
      </c>
      <c r="F182" s="220">
        <f>SUM(F175,G182)</f>
        <v>0</v>
      </c>
      <c r="G182" s="206">
        <f>IF(E182&gt;C1,E182-C1,0)</f>
        <v>0</v>
      </c>
      <c r="H182" s="7">
        <v>42964</v>
      </c>
      <c r="I182" s="74"/>
      <c r="J182" s="150"/>
      <c r="K182" s="150"/>
      <c r="L182" s="158">
        <v>0.29166666666666669</v>
      </c>
      <c r="M182" s="150"/>
      <c r="N182" s="64" t="s">
        <v>360</v>
      </c>
      <c r="O182" s="59">
        <v>43086</v>
      </c>
      <c r="P182" s="45"/>
      <c r="Q182" s="45"/>
      <c r="R182" s="45"/>
      <c r="S182" s="85"/>
      <c r="T182" s="18"/>
      <c r="U182" s="103"/>
    </row>
    <row r="183" spans="1:21" x14ac:dyDescent="0.2">
      <c r="A183" s="7">
        <v>42843</v>
      </c>
      <c r="B183" s="222">
        <v>0.35416666666666669</v>
      </c>
      <c r="C183" s="222">
        <v>2.0833333333333332E-2</v>
      </c>
      <c r="D183" s="222">
        <v>0.66666666666666663</v>
      </c>
      <c r="E183" s="116">
        <f t="shared" ref="E183:E187" si="48">SUM(D183-B183-C183)</f>
        <v>0.29166666666666663</v>
      </c>
      <c r="F183" s="207">
        <v>0</v>
      </c>
      <c r="G183" s="1"/>
      <c r="H183" s="7">
        <v>42965</v>
      </c>
      <c r="I183" s="74"/>
      <c r="J183" s="150"/>
      <c r="K183" s="150"/>
      <c r="L183" s="158">
        <v>0.29166666666666669</v>
      </c>
      <c r="M183" s="150"/>
      <c r="N183" s="64" t="s">
        <v>360</v>
      </c>
      <c r="O183" s="59">
        <v>43087</v>
      </c>
      <c r="P183" s="97"/>
      <c r="Q183" s="98"/>
      <c r="R183" s="98"/>
      <c r="S183" s="99">
        <f>SUM(S177:S182)</f>
        <v>1.458333333333333</v>
      </c>
      <c r="T183" s="211">
        <v>0</v>
      </c>
      <c r="U183" s="206">
        <f>IF(S183&gt;J152,S183-J152,0)</f>
        <v>1.458333333333333</v>
      </c>
    </row>
    <row r="184" spans="1:21" x14ac:dyDescent="0.2">
      <c r="A184" s="7">
        <v>42844</v>
      </c>
      <c r="B184" s="222">
        <v>0.35416666666666669</v>
      </c>
      <c r="C184" s="222">
        <v>2.0833333333333332E-2</v>
      </c>
      <c r="D184" s="222">
        <v>0.66666666666666663</v>
      </c>
      <c r="E184" s="116">
        <f t="shared" si="48"/>
        <v>0.29166666666666663</v>
      </c>
      <c r="F184" s="207">
        <v>0</v>
      </c>
      <c r="G184" s="1"/>
      <c r="H184" s="7">
        <v>42966</v>
      </c>
      <c r="I184" s="74"/>
      <c r="J184" s="150"/>
      <c r="K184" s="150"/>
      <c r="L184" s="158">
        <v>0.29166666666666669</v>
      </c>
      <c r="M184" s="150"/>
      <c r="N184" s="64" t="s">
        <v>360</v>
      </c>
      <c r="O184" s="59">
        <v>43088</v>
      </c>
      <c r="P184" s="222">
        <v>0.35416666666666669</v>
      </c>
      <c r="Q184" s="222">
        <v>2.0833333333333332E-2</v>
      </c>
      <c r="R184" s="222">
        <v>0.66666666666666663</v>
      </c>
      <c r="S184" s="116">
        <f t="shared" ref="S184:S188" si="49">SUM(R184-P184-Q184)</f>
        <v>0.29166666666666663</v>
      </c>
      <c r="T184" s="207">
        <v>0</v>
      </c>
      <c r="U184" s="1"/>
    </row>
    <row r="185" spans="1:21" x14ac:dyDescent="0.2">
      <c r="A185" s="7">
        <v>42845</v>
      </c>
      <c r="B185" s="222">
        <v>0.35416666666666669</v>
      </c>
      <c r="C185" s="222">
        <v>2.0833333333333332E-2</v>
      </c>
      <c r="D185" s="222">
        <v>0.66666666666666663</v>
      </c>
      <c r="E185" s="116">
        <f t="shared" si="48"/>
        <v>0.29166666666666663</v>
      </c>
      <c r="F185" s="207">
        <v>0</v>
      </c>
      <c r="G185" s="1"/>
      <c r="H185" s="7">
        <v>42967</v>
      </c>
      <c r="I185" s="45"/>
      <c r="J185" s="45"/>
      <c r="K185" s="45"/>
      <c r="L185" s="85"/>
      <c r="M185" s="18"/>
      <c r="N185" s="103"/>
      <c r="O185" s="59">
        <v>43089</v>
      </c>
      <c r="P185" s="222">
        <v>0.35416666666666669</v>
      </c>
      <c r="Q185" s="222">
        <v>2.0833333333333332E-2</v>
      </c>
      <c r="R185" s="222">
        <v>0.66666666666666663</v>
      </c>
      <c r="S185" s="116">
        <f t="shared" si="49"/>
        <v>0.29166666666666663</v>
      </c>
      <c r="T185" s="207">
        <v>0</v>
      </c>
      <c r="U185" s="1"/>
    </row>
    <row r="186" spans="1:21" x14ac:dyDescent="0.2">
      <c r="A186" s="7">
        <v>42846</v>
      </c>
      <c r="B186" s="222">
        <v>0.35416666666666669</v>
      </c>
      <c r="C186" s="222">
        <v>2.0833333333333332E-2</v>
      </c>
      <c r="D186" s="222">
        <v>0.66666666666666663</v>
      </c>
      <c r="E186" s="116">
        <f t="shared" si="48"/>
        <v>0.29166666666666663</v>
      </c>
      <c r="F186" s="207">
        <v>0</v>
      </c>
      <c r="G186" s="1"/>
      <c r="H186" s="7">
        <v>42968</v>
      </c>
      <c r="I186" s="97"/>
      <c r="J186" s="98"/>
      <c r="K186" s="98"/>
      <c r="L186" s="99">
        <f>SUM(L180:L185)</f>
        <v>1.4583333333333335</v>
      </c>
      <c r="M186" s="211"/>
      <c r="N186" s="206"/>
      <c r="O186" s="59">
        <v>43090</v>
      </c>
      <c r="P186" s="222">
        <v>0.35416666666666669</v>
      </c>
      <c r="Q186" s="222">
        <v>2.0833333333333332E-2</v>
      </c>
      <c r="R186" s="222">
        <v>0.66666666666666663</v>
      </c>
      <c r="S186" s="116">
        <f t="shared" si="49"/>
        <v>0.29166666666666663</v>
      </c>
      <c r="T186" s="207">
        <v>0</v>
      </c>
      <c r="U186" s="1"/>
    </row>
    <row r="187" spans="1:21" x14ac:dyDescent="0.2">
      <c r="A187" s="7">
        <v>42847</v>
      </c>
      <c r="B187" s="222">
        <v>0.35416666666666669</v>
      </c>
      <c r="C187" s="222">
        <v>2.0833333333333332E-2</v>
      </c>
      <c r="D187" s="222">
        <v>0.66666666666666663</v>
      </c>
      <c r="E187" s="116">
        <f t="shared" si="48"/>
        <v>0.29166666666666663</v>
      </c>
      <c r="F187" s="207">
        <v>0</v>
      </c>
      <c r="G187" s="1"/>
      <c r="H187" s="7">
        <v>42969</v>
      </c>
      <c r="I187" s="214">
        <v>0.3125</v>
      </c>
      <c r="J187" s="214">
        <v>2.0833333333333332E-2</v>
      </c>
      <c r="K187" s="214">
        <v>0.625</v>
      </c>
      <c r="L187" s="116">
        <f t="shared" ref="L187:L191" si="50">SUM(K187-I187-J187)</f>
        <v>0.29166666666666669</v>
      </c>
      <c r="M187" s="207">
        <v>0</v>
      </c>
      <c r="N187" s="1"/>
      <c r="O187" s="59">
        <v>43091</v>
      </c>
      <c r="P187" s="222">
        <v>0.35416666666666669</v>
      </c>
      <c r="Q187" s="222">
        <v>2.0833333333333332E-2</v>
      </c>
      <c r="R187" s="222">
        <v>0.66666666666666663</v>
      </c>
      <c r="S187" s="116">
        <f t="shared" si="49"/>
        <v>0.29166666666666663</v>
      </c>
      <c r="T187" s="207">
        <v>0</v>
      </c>
      <c r="U187" s="1"/>
    </row>
    <row r="188" spans="1:21" x14ac:dyDescent="0.2">
      <c r="A188" s="7">
        <v>42848</v>
      </c>
      <c r="B188" s="45"/>
      <c r="C188" s="45"/>
      <c r="D188" s="45"/>
      <c r="E188" s="85"/>
      <c r="F188" s="18"/>
      <c r="G188" s="103"/>
      <c r="H188" s="7">
        <v>42970</v>
      </c>
      <c r="I188" s="214">
        <v>0.3125</v>
      </c>
      <c r="J188" s="214">
        <v>2.0833333333333332E-2</v>
      </c>
      <c r="K188" s="214">
        <v>0.625</v>
      </c>
      <c r="L188" s="116">
        <f t="shared" si="50"/>
        <v>0.29166666666666669</v>
      </c>
      <c r="M188" s="207">
        <v>0</v>
      </c>
      <c r="N188" s="1"/>
      <c r="O188" s="59">
        <v>43092</v>
      </c>
      <c r="P188" s="222">
        <v>0.35416666666666669</v>
      </c>
      <c r="Q188" s="222">
        <v>2.0833333333333332E-2</v>
      </c>
      <c r="R188" s="222">
        <v>0.66666666666666663</v>
      </c>
      <c r="S188" s="116">
        <f t="shared" si="49"/>
        <v>0.29166666666666663</v>
      </c>
      <c r="T188" s="207">
        <v>0</v>
      </c>
      <c r="U188" s="1"/>
    </row>
    <row r="189" spans="1:21" x14ac:dyDescent="0.2">
      <c r="A189" s="7">
        <v>42849</v>
      </c>
      <c r="B189" s="97"/>
      <c r="C189" s="98"/>
      <c r="D189" s="98"/>
      <c r="E189" s="99">
        <f>SUM(E183:E188)</f>
        <v>1.458333333333333</v>
      </c>
      <c r="F189" s="220">
        <f>SUM(F182,G189)</f>
        <v>0</v>
      </c>
      <c r="G189" s="206">
        <f>IF(E189&gt;C1,E189-C1,0)</f>
        <v>0</v>
      </c>
      <c r="H189" s="7">
        <v>42971</v>
      </c>
      <c r="I189" s="214">
        <v>0.3125</v>
      </c>
      <c r="J189" s="214">
        <v>2.0833333333333332E-2</v>
      </c>
      <c r="K189" s="214">
        <v>0.625</v>
      </c>
      <c r="L189" s="116">
        <f t="shared" si="50"/>
        <v>0.29166666666666669</v>
      </c>
      <c r="M189" s="207">
        <v>0</v>
      </c>
      <c r="N189" s="1"/>
      <c r="O189" s="59">
        <v>43093</v>
      </c>
      <c r="P189" s="45"/>
      <c r="Q189" s="45"/>
      <c r="R189" s="45"/>
      <c r="S189" s="85"/>
      <c r="T189" s="18"/>
      <c r="U189" s="103"/>
    </row>
    <row r="190" spans="1:21" x14ac:dyDescent="0.2">
      <c r="A190" s="7">
        <v>42850</v>
      </c>
      <c r="B190" s="223">
        <v>0.39583333333333331</v>
      </c>
      <c r="C190" s="223">
        <v>2.0833333333333332E-2</v>
      </c>
      <c r="D190" s="223">
        <v>0.70833333333333337</v>
      </c>
      <c r="E190" s="116">
        <f t="shared" ref="E190:E194" si="51">SUM(D190-B190-C190)</f>
        <v>0.29166666666666674</v>
      </c>
      <c r="F190" s="207">
        <v>0</v>
      </c>
      <c r="G190" s="1"/>
      <c r="H190" s="7">
        <v>42972</v>
      </c>
      <c r="I190" s="214">
        <v>0.3125</v>
      </c>
      <c r="J190" s="214">
        <v>2.0833333333333332E-2</v>
      </c>
      <c r="K190" s="214">
        <v>0.625</v>
      </c>
      <c r="L190" s="116">
        <f t="shared" si="50"/>
        <v>0.29166666666666669</v>
      </c>
      <c r="M190" s="207">
        <v>0</v>
      </c>
      <c r="N190" s="1"/>
      <c r="O190" s="59">
        <v>43094</v>
      </c>
      <c r="P190" s="97"/>
      <c r="Q190" s="98"/>
      <c r="R190" s="98"/>
      <c r="S190" s="99">
        <f>SUM(S184:S189)</f>
        <v>1.458333333333333</v>
      </c>
      <c r="T190" s="211">
        <v>0</v>
      </c>
      <c r="U190" s="206">
        <f>IF(S190&gt;J159,S190-J159,0)</f>
        <v>1.458333333333333</v>
      </c>
    </row>
    <row r="191" spans="1:21" x14ac:dyDescent="0.2">
      <c r="A191" s="7">
        <v>42851</v>
      </c>
      <c r="B191" s="223">
        <v>0.39583333333333331</v>
      </c>
      <c r="C191" s="223">
        <v>2.0833333333333332E-2</v>
      </c>
      <c r="D191" s="223">
        <v>0.70833333333333337</v>
      </c>
      <c r="E191" s="116">
        <f t="shared" si="51"/>
        <v>0.29166666666666674</v>
      </c>
      <c r="F191" s="207">
        <v>0</v>
      </c>
      <c r="G191" s="1"/>
      <c r="H191" s="7">
        <v>42973</v>
      </c>
      <c r="I191" s="214">
        <v>0.3125</v>
      </c>
      <c r="J191" s="214">
        <v>2.0833333333333332E-2</v>
      </c>
      <c r="K191" s="214">
        <v>0.625</v>
      </c>
      <c r="L191" s="116">
        <f t="shared" si="50"/>
        <v>0.29166666666666669</v>
      </c>
      <c r="M191" s="207">
        <v>0</v>
      </c>
      <c r="N191" s="1"/>
      <c r="O191" s="59">
        <v>43095</v>
      </c>
      <c r="P191" s="74"/>
      <c r="Q191" s="150"/>
      <c r="R191" s="150"/>
      <c r="S191" s="158">
        <v>0.29166666666666669</v>
      </c>
      <c r="T191" s="150"/>
      <c r="U191" s="64" t="s">
        <v>360</v>
      </c>
    </row>
    <row r="192" spans="1:21" x14ac:dyDescent="0.2">
      <c r="A192" s="7">
        <v>42852</v>
      </c>
      <c r="B192" s="223">
        <v>0.39583333333333331</v>
      </c>
      <c r="C192" s="223">
        <v>2.0833333333333332E-2</v>
      </c>
      <c r="D192" s="223">
        <v>0.70833333333333337</v>
      </c>
      <c r="E192" s="116">
        <f t="shared" si="51"/>
        <v>0.29166666666666674</v>
      </c>
      <c r="F192" s="207">
        <v>0</v>
      </c>
      <c r="G192" s="1"/>
      <c r="H192" s="7">
        <v>42974</v>
      </c>
      <c r="I192" s="45"/>
      <c r="J192" s="45"/>
      <c r="K192" s="45"/>
      <c r="L192" s="85"/>
      <c r="M192" s="18"/>
      <c r="N192" s="103"/>
      <c r="O192" s="59">
        <v>43096</v>
      </c>
      <c r="P192" s="74"/>
      <c r="Q192" s="150"/>
      <c r="R192" s="150"/>
      <c r="S192" s="158">
        <v>0.29166666666666669</v>
      </c>
      <c r="T192" s="150"/>
      <c r="U192" s="64" t="s">
        <v>360</v>
      </c>
    </row>
    <row r="193" spans="1:21" x14ac:dyDescent="0.2">
      <c r="A193" s="7">
        <v>42853</v>
      </c>
      <c r="B193" s="223">
        <v>0.39583333333333331</v>
      </c>
      <c r="C193" s="223">
        <v>2.0833333333333332E-2</v>
      </c>
      <c r="D193" s="223">
        <v>0.70833333333333337</v>
      </c>
      <c r="E193" s="116">
        <f t="shared" si="51"/>
        <v>0.29166666666666674</v>
      </c>
      <c r="F193" s="207">
        <v>0</v>
      </c>
      <c r="G193" s="1"/>
      <c r="H193" s="7">
        <v>42975</v>
      </c>
      <c r="I193" s="97"/>
      <c r="J193" s="98"/>
      <c r="K193" s="98"/>
      <c r="L193" s="99">
        <f>SUM(L187:L192)</f>
        <v>1.4583333333333335</v>
      </c>
      <c r="M193" s="211"/>
      <c r="N193" s="206"/>
      <c r="O193" s="59">
        <v>43097</v>
      </c>
      <c r="P193" s="74"/>
      <c r="Q193" s="150"/>
      <c r="R193" s="150"/>
      <c r="S193" s="158">
        <v>0.29166666666666669</v>
      </c>
      <c r="T193" s="150"/>
      <c r="U193" s="64" t="s">
        <v>360</v>
      </c>
    </row>
    <row r="194" spans="1:21" x14ac:dyDescent="0.2">
      <c r="A194" s="7">
        <v>42854</v>
      </c>
      <c r="B194" s="223">
        <v>0.39583333333333331</v>
      </c>
      <c r="C194" s="223">
        <v>2.0833333333333332E-2</v>
      </c>
      <c r="D194" s="223">
        <v>0.70833333333333337</v>
      </c>
      <c r="E194" s="116">
        <f t="shared" si="51"/>
        <v>0.29166666666666674</v>
      </c>
      <c r="F194" s="207">
        <v>0</v>
      </c>
      <c r="G194" s="1"/>
      <c r="H194" s="7">
        <v>42976</v>
      </c>
      <c r="I194" s="223">
        <v>0.39583333333333331</v>
      </c>
      <c r="J194" s="223">
        <v>2.0833333333333332E-2</v>
      </c>
      <c r="K194" s="223">
        <v>0.70833333333333337</v>
      </c>
      <c r="L194" s="116">
        <f t="shared" ref="L194:L195" si="52">SUM(K194-I194-J194)</f>
        <v>0.29166666666666674</v>
      </c>
      <c r="M194" s="207">
        <v>0</v>
      </c>
      <c r="N194" s="1"/>
      <c r="O194" s="59">
        <v>43098</v>
      </c>
      <c r="P194" s="74"/>
      <c r="Q194" s="150"/>
      <c r="R194" s="150"/>
      <c r="S194" s="158">
        <v>0.29166666666666669</v>
      </c>
      <c r="T194" s="150"/>
      <c r="U194" s="64" t="s">
        <v>360</v>
      </c>
    </row>
    <row r="195" spans="1:21" x14ac:dyDescent="0.2">
      <c r="A195" s="7">
        <v>42855</v>
      </c>
      <c r="B195" s="45"/>
      <c r="C195" s="45"/>
      <c r="D195" s="45"/>
      <c r="E195" s="85"/>
      <c r="F195" s="18"/>
      <c r="G195" s="103"/>
      <c r="H195" s="7">
        <v>42977</v>
      </c>
      <c r="I195" s="223">
        <v>0.39583333333333331</v>
      </c>
      <c r="J195" s="223">
        <v>2.0833333333333332E-2</v>
      </c>
      <c r="K195" s="223">
        <v>0.70833333333333337</v>
      </c>
      <c r="L195" s="116">
        <f t="shared" si="52"/>
        <v>0.29166666666666674</v>
      </c>
      <c r="M195" s="207">
        <v>0</v>
      </c>
      <c r="N195" s="1"/>
      <c r="O195" s="59">
        <v>43099</v>
      </c>
      <c r="P195" s="74"/>
      <c r="Q195" s="150"/>
      <c r="R195" s="150"/>
      <c r="S195" s="158">
        <v>0.29166666666666669</v>
      </c>
      <c r="T195" s="150"/>
      <c r="U195" s="64" t="s">
        <v>360</v>
      </c>
    </row>
    <row r="196" spans="1:21" x14ac:dyDescent="0.2">
      <c r="A196" s="7">
        <v>42856</v>
      </c>
      <c r="B196" s="97"/>
      <c r="C196" s="98"/>
      <c r="D196" s="98"/>
      <c r="E196" s="99">
        <f>SUM(E190:E195)</f>
        <v>1.4583333333333337</v>
      </c>
      <c r="F196" s="220">
        <f>SUM(F189,G196)</f>
        <v>0</v>
      </c>
      <c r="G196" s="206">
        <f>IF(E196&gt;C1,E196-C1,0)</f>
        <v>0</v>
      </c>
      <c r="H196" s="7"/>
      <c r="I196" s="8"/>
      <c r="J196" s="8"/>
      <c r="K196" s="8"/>
      <c r="L196" s="85"/>
      <c r="M196" s="43"/>
      <c r="N196" s="1"/>
      <c r="O196" s="7"/>
      <c r="P196" s="8"/>
      <c r="Q196" s="8"/>
      <c r="R196" s="8"/>
      <c r="S196" s="85"/>
      <c r="T196" s="43"/>
      <c r="U196" s="1"/>
    </row>
    <row r="197" spans="1:21" x14ac:dyDescent="0.2">
      <c r="A197" s="7"/>
      <c r="B197" s="8"/>
      <c r="C197" s="8"/>
      <c r="D197" s="8"/>
      <c r="E197" s="85"/>
      <c r="F197" s="43"/>
      <c r="G197" s="1"/>
      <c r="H197" s="7"/>
      <c r="I197" s="8"/>
      <c r="J197" s="8"/>
      <c r="K197" s="8"/>
      <c r="L197" s="85"/>
      <c r="M197" s="43"/>
      <c r="N197" s="1"/>
      <c r="O197" s="7"/>
      <c r="P197" s="8"/>
      <c r="Q197" s="8"/>
      <c r="R197" s="8"/>
      <c r="S197" s="85"/>
      <c r="T197" s="43"/>
      <c r="U197" s="1"/>
    </row>
    <row r="198" spans="1:21" x14ac:dyDescent="0.2">
      <c r="A198" s="7"/>
      <c r="B198" s="8"/>
      <c r="C198" s="8"/>
      <c r="D198" s="8"/>
      <c r="E198" s="85"/>
      <c r="F198" s="43"/>
      <c r="G198" s="1"/>
      <c r="H198" s="7"/>
      <c r="I198" s="8"/>
      <c r="J198" s="8"/>
      <c r="K198" s="8"/>
      <c r="L198" s="85"/>
      <c r="M198" s="43"/>
      <c r="N198" s="1"/>
      <c r="O198" s="7"/>
      <c r="P198" s="8"/>
      <c r="Q198" s="8"/>
      <c r="R198" s="8"/>
      <c r="S198" s="85"/>
      <c r="T198" s="43"/>
      <c r="U198" s="1"/>
    </row>
    <row r="199" spans="1:21" x14ac:dyDescent="0.2">
      <c r="A199" s="7"/>
      <c r="B199" s="8"/>
      <c r="C199" s="8"/>
      <c r="D199" s="8"/>
      <c r="E199" s="85"/>
      <c r="F199" s="43"/>
      <c r="G199" s="1"/>
      <c r="H199" s="7"/>
      <c r="I199" s="8"/>
      <c r="J199" s="8"/>
      <c r="K199" s="8"/>
      <c r="L199" s="85"/>
      <c r="M199" s="43"/>
      <c r="N199" s="1"/>
      <c r="O199" s="7"/>
      <c r="P199" s="8"/>
      <c r="Q199" s="8"/>
      <c r="R199" s="8"/>
      <c r="S199" s="85"/>
      <c r="T199" s="43"/>
      <c r="U199" s="1"/>
    </row>
    <row r="200" spans="1:21" x14ac:dyDescent="0.2">
      <c r="A200" s="7"/>
      <c r="B200" s="8"/>
      <c r="C200" s="8"/>
      <c r="D200" s="8"/>
      <c r="E200" s="85"/>
      <c r="F200" s="43"/>
      <c r="G200" s="1"/>
      <c r="H200" s="7"/>
      <c r="I200" s="8"/>
      <c r="J200" s="8"/>
      <c r="K200" s="8"/>
      <c r="L200" s="85"/>
      <c r="M200" s="43"/>
      <c r="N200" s="1"/>
      <c r="O200" s="7"/>
      <c r="P200" s="8"/>
      <c r="Q200" s="8"/>
      <c r="R200" s="8"/>
      <c r="S200" s="85"/>
      <c r="T200" s="43"/>
      <c r="U200" s="1"/>
    </row>
    <row r="201" spans="1:21" x14ac:dyDescent="0.2">
      <c r="A201" s="7"/>
      <c r="B201" s="8"/>
      <c r="C201" s="8"/>
      <c r="D201" s="8"/>
      <c r="E201" s="85"/>
      <c r="F201" s="43"/>
      <c r="G201" s="1"/>
      <c r="H201" s="7"/>
      <c r="I201" s="8"/>
      <c r="J201" s="8"/>
      <c r="K201" s="8"/>
      <c r="L201" s="85"/>
      <c r="M201" s="43"/>
      <c r="N201" s="1"/>
      <c r="O201" s="7"/>
      <c r="P201" s="8"/>
      <c r="Q201" s="8"/>
      <c r="R201" s="8"/>
      <c r="S201" s="85"/>
      <c r="T201" s="43"/>
      <c r="U201" s="1"/>
    </row>
    <row r="202" spans="1:21" x14ac:dyDescent="0.2">
      <c r="A202" s="7"/>
      <c r="B202" s="8"/>
      <c r="C202" s="8"/>
      <c r="D202" s="8"/>
      <c r="E202" s="85"/>
      <c r="F202" s="43"/>
      <c r="G202" s="1"/>
      <c r="H202" s="7"/>
      <c r="I202" s="8"/>
      <c r="J202" s="8"/>
      <c r="K202" s="8"/>
      <c r="L202" s="85"/>
      <c r="M202" s="43"/>
      <c r="N202" s="1"/>
      <c r="O202" s="7"/>
      <c r="P202" s="8"/>
      <c r="Q202" s="8"/>
      <c r="R202" s="8"/>
      <c r="S202" s="85"/>
      <c r="T202" s="43"/>
      <c r="U202" s="1"/>
    </row>
    <row r="203" spans="1:21" x14ac:dyDescent="0.2">
      <c r="A203" s="7"/>
      <c r="B203" s="8"/>
      <c r="C203" s="8"/>
      <c r="D203" s="8"/>
      <c r="E203" s="85"/>
      <c r="F203" s="43"/>
      <c r="G203" s="1"/>
      <c r="H203" s="7"/>
      <c r="I203" s="8"/>
      <c r="J203" s="8"/>
      <c r="K203" s="8"/>
      <c r="L203" s="85"/>
      <c r="M203" s="43"/>
      <c r="N203" s="1"/>
      <c r="O203" s="7"/>
      <c r="P203" s="8"/>
      <c r="Q203" s="8"/>
      <c r="R203" s="8"/>
      <c r="S203" s="85"/>
      <c r="T203" s="43"/>
      <c r="U203" s="1"/>
    </row>
    <row r="204" spans="1:21" x14ac:dyDescent="0.2">
      <c r="A204" s="7"/>
      <c r="B204" s="8"/>
      <c r="C204" s="8"/>
      <c r="D204" s="8"/>
      <c r="E204" s="85"/>
      <c r="F204" s="43"/>
      <c r="G204" s="1"/>
      <c r="H204" s="7"/>
      <c r="I204" s="8"/>
      <c r="J204" s="8"/>
      <c r="K204" s="8"/>
      <c r="L204" s="85"/>
      <c r="M204" s="43"/>
      <c r="N204" s="1"/>
      <c r="O204" s="7"/>
      <c r="P204" s="8"/>
      <c r="Q204" s="8"/>
      <c r="R204" s="8"/>
      <c r="S204" s="85"/>
      <c r="T204" s="43"/>
      <c r="U204" s="1"/>
    </row>
    <row r="205" spans="1:21" x14ac:dyDescent="0.2">
      <c r="A205" s="7"/>
      <c r="B205" s="8"/>
      <c r="C205" s="8"/>
      <c r="D205" s="8"/>
      <c r="E205" s="85"/>
      <c r="F205" s="43"/>
      <c r="G205" s="1"/>
      <c r="H205" s="7"/>
      <c r="I205" s="8"/>
      <c r="J205" s="8"/>
      <c r="K205" s="8"/>
      <c r="L205" s="85"/>
      <c r="M205" s="43"/>
      <c r="N205" s="1"/>
      <c r="O205" s="7"/>
      <c r="P205" s="8"/>
      <c r="Q205" s="8"/>
      <c r="R205" s="8"/>
      <c r="S205" s="85"/>
      <c r="T205" s="43"/>
      <c r="U205" s="1"/>
    </row>
    <row r="206" spans="1:21" x14ac:dyDescent="0.2">
      <c r="A206" s="7"/>
      <c r="B206" s="8"/>
      <c r="C206" s="8"/>
      <c r="D206" s="8"/>
      <c r="E206" s="85"/>
      <c r="F206" s="43"/>
      <c r="G206" s="1"/>
      <c r="H206" s="7"/>
      <c r="I206" s="8"/>
      <c r="J206" s="8"/>
      <c r="K206" s="8"/>
      <c r="L206" s="85"/>
      <c r="M206" s="43"/>
      <c r="N206" s="1"/>
      <c r="O206" s="7"/>
      <c r="P206" s="8"/>
      <c r="Q206" s="8"/>
      <c r="R206" s="8"/>
      <c r="S206" s="85"/>
      <c r="T206" s="43"/>
      <c r="U206" s="1"/>
    </row>
    <row r="207" spans="1:21" x14ac:dyDescent="0.2">
      <c r="A207" s="7"/>
      <c r="B207" s="8"/>
      <c r="C207" s="8"/>
      <c r="D207" s="8"/>
      <c r="E207" s="85"/>
      <c r="F207" s="43"/>
      <c r="G207" s="1"/>
      <c r="H207" s="7"/>
      <c r="I207" s="8"/>
      <c r="J207" s="8"/>
      <c r="K207" s="8"/>
      <c r="L207" s="85"/>
      <c r="M207" s="43"/>
      <c r="N207" s="1"/>
      <c r="O207" s="7"/>
      <c r="P207" s="8"/>
      <c r="Q207" s="8"/>
      <c r="R207" s="8"/>
      <c r="S207" s="85"/>
      <c r="T207" s="43"/>
      <c r="U207" s="1"/>
    </row>
    <row r="208" spans="1:21" x14ac:dyDescent="0.2">
      <c r="A208" s="7"/>
      <c r="B208" s="8"/>
      <c r="C208" s="8"/>
      <c r="D208" s="8"/>
      <c r="E208" s="85"/>
      <c r="F208" s="43"/>
      <c r="G208" s="1"/>
      <c r="H208" s="7"/>
      <c r="I208" s="8"/>
      <c r="J208" s="8"/>
      <c r="K208" s="8"/>
      <c r="L208" s="85"/>
      <c r="M208" s="43"/>
      <c r="N208" s="1"/>
      <c r="O208" s="7"/>
      <c r="P208" s="8"/>
      <c r="Q208" s="8"/>
      <c r="R208" s="8"/>
      <c r="S208" s="85"/>
      <c r="T208" s="43"/>
      <c r="U208" s="1"/>
    </row>
    <row r="209" spans="1:21" x14ac:dyDescent="0.2">
      <c r="A209" s="7"/>
      <c r="B209" s="8"/>
      <c r="C209" s="8"/>
      <c r="D209" s="8"/>
      <c r="E209" s="85"/>
      <c r="F209" s="44"/>
      <c r="G209" s="29"/>
      <c r="H209" s="7"/>
      <c r="I209" s="8"/>
      <c r="J209" s="8"/>
      <c r="K209" s="8"/>
      <c r="L209" s="85"/>
      <c r="M209" s="44"/>
      <c r="N209" s="29"/>
      <c r="O209" s="7"/>
      <c r="P209" s="8"/>
      <c r="Q209" s="8"/>
      <c r="R209" s="8"/>
      <c r="S209" s="85"/>
      <c r="T209" s="44"/>
      <c r="U209" s="29"/>
    </row>
    <row r="210" spans="1:21" x14ac:dyDescent="0.2">
      <c r="A210" s="7"/>
      <c r="B210" s="8"/>
      <c r="C210" s="8"/>
      <c r="D210" s="8"/>
      <c r="E210" s="85"/>
      <c r="F210" s="43"/>
      <c r="G210" s="1"/>
      <c r="H210" s="7"/>
      <c r="I210" s="8"/>
      <c r="J210" s="8"/>
      <c r="K210" s="8"/>
      <c r="L210" s="85"/>
      <c r="M210" s="43"/>
      <c r="N210" s="1"/>
      <c r="O210" s="7"/>
      <c r="P210" s="8"/>
      <c r="Q210" s="8"/>
      <c r="R210" s="8"/>
      <c r="S210" s="85"/>
      <c r="T210" s="43"/>
      <c r="U210" s="1"/>
    </row>
    <row r="211" spans="1:21" x14ac:dyDescent="0.2">
      <c r="A211" s="7"/>
      <c r="B211" s="8"/>
      <c r="C211" s="8"/>
      <c r="D211" s="8"/>
      <c r="E211" s="85"/>
      <c r="F211" s="43"/>
      <c r="G211" s="1"/>
      <c r="H211" s="7"/>
      <c r="I211" s="8"/>
      <c r="J211" s="8"/>
      <c r="K211" s="8"/>
      <c r="L211" s="85"/>
      <c r="M211" s="43"/>
      <c r="N211" s="1"/>
      <c r="O211" s="7"/>
      <c r="P211" s="8"/>
      <c r="Q211" s="8"/>
      <c r="R211" s="8"/>
      <c r="S211" s="85"/>
      <c r="T211" s="43"/>
      <c r="U211" s="1"/>
    </row>
    <row r="212" spans="1:21" x14ac:dyDescent="0.2">
      <c r="A212" s="7"/>
      <c r="B212" s="8"/>
      <c r="C212" s="8"/>
      <c r="D212" s="8"/>
      <c r="E212" s="85"/>
      <c r="F212" s="43"/>
      <c r="G212" s="1"/>
      <c r="H212" s="7"/>
      <c r="I212" s="8"/>
      <c r="J212" s="8"/>
      <c r="K212" s="8"/>
      <c r="L212" s="85"/>
      <c r="M212" s="43"/>
      <c r="N212" s="1"/>
      <c r="O212" s="7"/>
      <c r="P212" s="8"/>
      <c r="Q212" s="8"/>
      <c r="R212" s="8"/>
      <c r="S212" s="85"/>
      <c r="T212" s="43"/>
      <c r="U212" s="1"/>
    </row>
    <row r="213" spans="1:21" x14ac:dyDescent="0.2">
      <c r="A213" s="7"/>
      <c r="B213" s="8"/>
      <c r="C213" s="8"/>
      <c r="D213" s="8"/>
      <c r="E213" s="85"/>
      <c r="F213" s="43"/>
      <c r="G213" s="1"/>
      <c r="H213" s="7"/>
      <c r="I213" s="8"/>
      <c r="J213" s="8"/>
      <c r="K213" s="8"/>
      <c r="L213" s="85"/>
      <c r="M213" s="43"/>
      <c r="N213" s="1"/>
      <c r="O213" s="7"/>
      <c r="P213" s="8"/>
      <c r="Q213" s="8"/>
      <c r="R213" s="8"/>
      <c r="S213" s="85"/>
      <c r="T213" s="43"/>
      <c r="U213" s="1"/>
    </row>
    <row r="214" spans="1:21" x14ac:dyDescent="0.2">
      <c r="A214" s="7"/>
      <c r="B214" s="8"/>
      <c r="C214" s="8"/>
      <c r="D214" s="8"/>
      <c r="E214" s="85"/>
      <c r="F214" s="43"/>
      <c r="G214" s="1"/>
      <c r="H214" s="7"/>
      <c r="I214" s="8"/>
      <c r="J214" s="8"/>
      <c r="K214" s="8"/>
      <c r="L214" s="85"/>
      <c r="M214" s="43"/>
      <c r="N214" s="1"/>
      <c r="O214" s="7"/>
      <c r="P214" s="8"/>
      <c r="Q214" s="8"/>
      <c r="R214" s="8"/>
      <c r="S214" s="85"/>
      <c r="T214" s="43"/>
      <c r="U214" s="1"/>
    </row>
    <row r="215" spans="1:21" x14ac:dyDescent="0.2">
      <c r="A215" s="7"/>
      <c r="B215" s="8"/>
      <c r="C215" s="8"/>
      <c r="D215" s="8"/>
      <c r="E215" s="85"/>
      <c r="F215" s="43"/>
      <c r="G215" s="1"/>
      <c r="H215" s="7"/>
      <c r="I215" s="8"/>
      <c r="J215" s="8"/>
      <c r="K215" s="8"/>
      <c r="L215" s="85"/>
      <c r="M215" s="43"/>
      <c r="N215" s="1"/>
      <c r="O215" s="7"/>
      <c r="P215" s="8"/>
      <c r="Q215" s="8"/>
      <c r="R215" s="8"/>
      <c r="S215" s="85"/>
      <c r="T215" s="43"/>
      <c r="U215" s="1"/>
    </row>
    <row r="216" spans="1:21" x14ac:dyDescent="0.2">
      <c r="A216" s="7"/>
      <c r="B216" s="8"/>
      <c r="C216" s="8"/>
      <c r="D216" s="8"/>
      <c r="E216" s="85"/>
      <c r="F216" s="43"/>
      <c r="G216" s="1"/>
      <c r="H216" s="7"/>
      <c r="I216" s="8"/>
      <c r="J216" s="8"/>
      <c r="K216" s="8"/>
      <c r="L216" s="85"/>
      <c r="M216" s="43"/>
      <c r="N216" s="1"/>
      <c r="O216" s="7"/>
      <c r="P216" s="8"/>
      <c r="Q216" s="8"/>
      <c r="R216" s="8"/>
      <c r="S216" s="85"/>
      <c r="T216" s="43"/>
      <c r="U216" s="1"/>
    </row>
  </sheetData>
  <conditionalFormatting sqref="E33">
    <cfRule type="cellIs" dxfId="527" priority="369" operator="greaterThan">
      <formula>35</formula>
    </cfRule>
  </conditionalFormatting>
  <conditionalFormatting sqref="F27:F28 F30:F31">
    <cfRule type="cellIs" dxfId="526" priority="356" operator="greaterThan">
      <formula>0</formula>
    </cfRule>
    <cfRule type="cellIs" dxfId="525" priority="355" operator="lessThan">
      <formula>0</formula>
    </cfRule>
  </conditionalFormatting>
  <conditionalFormatting sqref="F58:F61">
    <cfRule type="cellIs" dxfId="524" priority="352" operator="lessThan">
      <formula>0</formula>
    </cfRule>
    <cfRule type="cellIs" dxfId="523" priority="353" operator="greaterThan">
      <formula>0</formula>
    </cfRule>
  </conditionalFormatting>
  <conditionalFormatting sqref="F64:F65">
    <cfRule type="cellIs" dxfId="522" priority="350" operator="greaterThan">
      <formula>0</formula>
    </cfRule>
    <cfRule type="cellIs" dxfId="521" priority="349" operator="lessThan">
      <formula>0</formula>
    </cfRule>
  </conditionalFormatting>
  <conditionalFormatting sqref="F67:F68">
    <cfRule type="cellIs" dxfId="520" priority="296" operator="greaterThan">
      <formula>0</formula>
    </cfRule>
    <cfRule type="cellIs" dxfId="519" priority="295" operator="lessThan">
      <formula>0</formula>
    </cfRule>
  </conditionalFormatting>
  <conditionalFormatting sqref="F71:F75">
    <cfRule type="cellIs" dxfId="518" priority="292" operator="lessThan">
      <formula>0</formula>
    </cfRule>
    <cfRule type="cellIs" dxfId="517" priority="293" operator="greaterThan">
      <formula>0</formula>
    </cfRule>
  </conditionalFormatting>
  <conditionalFormatting sqref="F78:F82">
    <cfRule type="cellIs" dxfId="516" priority="290" operator="greaterThan">
      <formula>0</formula>
    </cfRule>
    <cfRule type="cellIs" dxfId="515" priority="289" operator="lessThan">
      <formula>0</formula>
    </cfRule>
  </conditionalFormatting>
  <conditionalFormatting sqref="F111:F115">
    <cfRule type="cellIs" dxfId="514" priority="286" operator="lessThan">
      <formula>0</formula>
    </cfRule>
    <cfRule type="cellIs" dxfId="513" priority="287" operator="greaterThan">
      <formula>0</formula>
    </cfRule>
  </conditionalFormatting>
  <conditionalFormatting sqref="F118:F122">
    <cfRule type="cellIs" dxfId="512" priority="283" operator="lessThan">
      <formula>0</formula>
    </cfRule>
    <cfRule type="cellIs" dxfId="511" priority="284" operator="greaterThan">
      <formula>0</formula>
    </cfRule>
  </conditionalFormatting>
  <conditionalFormatting sqref="F125:F129">
    <cfRule type="cellIs" dxfId="510" priority="332" operator="greaterThan">
      <formula>0</formula>
    </cfRule>
    <cfRule type="cellIs" dxfId="509" priority="331" operator="lessThan">
      <formula>0</formula>
    </cfRule>
  </conditionalFormatting>
  <conditionalFormatting sqref="F132:F134">
    <cfRule type="cellIs" dxfId="508" priority="322" operator="lessThan">
      <formula>0</formula>
    </cfRule>
    <cfRule type="cellIs" dxfId="507" priority="323" operator="greaterThan">
      <formula>0</formula>
    </cfRule>
  </conditionalFormatting>
  <conditionalFormatting sqref="F136:F137">
    <cfRule type="cellIs" dxfId="506" priority="270" operator="lessThan">
      <formula>0</formula>
    </cfRule>
    <cfRule type="cellIs" dxfId="505" priority="271" operator="greaterThan">
      <formula>0</formula>
    </cfRule>
  </conditionalFormatting>
  <conditionalFormatting sqref="F139:F141">
    <cfRule type="cellIs" dxfId="504" priority="320" operator="greaterThan">
      <formula>0</formula>
    </cfRule>
    <cfRule type="cellIs" dxfId="503" priority="319" operator="lessThan">
      <formula>0</formula>
    </cfRule>
  </conditionalFormatting>
  <conditionalFormatting sqref="F165:F166">
    <cfRule type="cellIs" dxfId="502" priority="316" operator="lessThan">
      <formula>0</formula>
    </cfRule>
    <cfRule type="cellIs" dxfId="501" priority="317" operator="greaterThan">
      <formula>0</formula>
    </cfRule>
  </conditionalFormatting>
  <conditionalFormatting sqref="F169:F173">
    <cfRule type="cellIs" dxfId="500" priority="313" operator="lessThan">
      <formula>0</formula>
    </cfRule>
    <cfRule type="cellIs" dxfId="499" priority="314" operator="greaterThan">
      <formula>0</formula>
    </cfRule>
  </conditionalFormatting>
  <conditionalFormatting sqref="F176:F180">
    <cfRule type="cellIs" dxfId="498" priority="310" operator="lessThan">
      <formula>0</formula>
    </cfRule>
    <cfRule type="cellIs" dxfId="497" priority="311" operator="greaterThan">
      <formula>0</formula>
    </cfRule>
  </conditionalFormatting>
  <conditionalFormatting sqref="F183:F187">
    <cfRule type="cellIs" dxfId="496" priority="240" operator="lessThan">
      <formula>0</formula>
    </cfRule>
    <cfRule type="cellIs" dxfId="495" priority="241" operator="greaterThan">
      <formula>0</formula>
    </cfRule>
  </conditionalFormatting>
  <conditionalFormatting sqref="F190:F194">
    <cfRule type="cellIs" dxfId="494" priority="238" operator="greaterThan">
      <formula>0</formula>
    </cfRule>
    <cfRule type="cellIs" dxfId="493" priority="237" operator="lessThan">
      <formula>0</formula>
    </cfRule>
  </conditionalFormatting>
  <conditionalFormatting sqref="G70">
    <cfRule type="cellIs" dxfId="492" priority="380" operator="greaterThan">
      <formula>0</formula>
    </cfRule>
  </conditionalFormatting>
  <conditionalFormatting sqref="G77">
    <cfRule type="cellIs" dxfId="491" priority="379" operator="greaterThan">
      <formula>0</formula>
    </cfRule>
  </conditionalFormatting>
  <conditionalFormatting sqref="G84">
    <cfRule type="cellIs" dxfId="490" priority="378" operator="greaterThan">
      <formula>0</formula>
    </cfRule>
  </conditionalFormatting>
  <conditionalFormatting sqref="G117">
    <cfRule type="cellIs" dxfId="489" priority="377" operator="greaterThan">
      <formula>0</formula>
    </cfRule>
  </conditionalFormatting>
  <conditionalFormatting sqref="G124">
    <cfRule type="cellIs" dxfId="488" priority="376" operator="greaterThan">
      <formula>0</formula>
    </cfRule>
  </conditionalFormatting>
  <conditionalFormatting sqref="G131">
    <cfRule type="cellIs" dxfId="487" priority="375" operator="greaterThan">
      <formula>0</formula>
    </cfRule>
  </conditionalFormatting>
  <conditionalFormatting sqref="G138">
    <cfRule type="cellIs" dxfId="486" priority="374" operator="greaterThan">
      <formula>0</formula>
    </cfRule>
  </conditionalFormatting>
  <conditionalFormatting sqref="G168">
    <cfRule type="cellIs" dxfId="485" priority="373" operator="greaterThan">
      <formula>0</formula>
    </cfRule>
  </conditionalFormatting>
  <conditionalFormatting sqref="G175">
    <cfRule type="cellIs" dxfId="484" priority="371" operator="lessThan">
      <formula>0</formula>
    </cfRule>
    <cfRule type="cellIs" dxfId="483" priority="372" operator="greaterThan">
      <formula>0</formula>
    </cfRule>
  </conditionalFormatting>
  <conditionalFormatting sqref="G182">
    <cfRule type="cellIs" dxfId="482" priority="263" operator="greaterThan">
      <formula>0</formula>
    </cfRule>
    <cfRule type="cellIs" dxfId="481" priority="262" operator="lessThan">
      <formula>0</formula>
    </cfRule>
  </conditionalFormatting>
  <conditionalFormatting sqref="G189">
    <cfRule type="cellIs" dxfId="480" priority="261" operator="greaterThan">
      <formula>0</formula>
    </cfRule>
    <cfRule type="cellIs" dxfId="479" priority="260" operator="lessThan">
      <formula>0</formula>
    </cfRule>
  </conditionalFormatting>
  <conditionalFormatting sqref="G196">
    <cfRule type="cellIs" dxfId="478" priority="259" operator="greaterThan">
      <formula>0</formula>
    </cfRule>
    <cfRule type="cellIs" dxfId="477" priority="258" operator="lessThan">
      <formula>0</formula>
    </cfRule>
  </conditionalFormatting>
  <conditionalFormatting sqref="L18">
    <cfRule type="cellIs" dxfId="476" priority="281" operator="greaterThan">
      <formula>35</formula>
    </cfRule>
  </conditionalFormatting>
  <conditionalFormatting sqref="L25">
    <cfRule type="cellIs" dxfId="475" priority="278" operator="greaterThan">
      <formula>35</formula>
    </cfRule>
  </conditionalFormatting>
  <conditionalFormatting sqref="L32">
    <cfRule type="cellIs" dxfId="474" priority="366" operator="greaterThan">
      <formula>35</formula>
    </cfRule>
  </conditionalFormatting>
  <conditionalFormatting sqref="L62">
    <cfRule type="cellIs" dxfId="473" priority="175" operator="greaterThan">
      <formula>35</formula>
    </cfRule>
  </conditionalFormatting>
  <conditionalFormatting sqref="L69">
    <cfRule type="cellIs" dxfId="472" priority="172" operator="greaterThan">
      <formula>35</formula>
    </cfRule>
  </conditionalFormatting>
  <conditionalFormatting sqref="L76">
    <cfRule type="cellIs" dxfId="471" priority="169" operator="greaterThan">
      <formula>35</formula>
    </cfRule>
  </conditionalFormatting>
  <conditionalFormatting sqref="L83">
    <cfRule type="cellIs" dxfId="470" priority="166" operator="greaterThan">
      <formula>35</formula>
    </cfRule>
  </conditionalFormatting>
  <conditionalFormatting sqref="L114">
    <cfRule type="cellIs" dxfId="469" priority="163" operator="greaterThan">
      <formula>35</formula>
    </cfRule>
  </conditionalFormatting>
  <conditionalFormatting sqref="L121">
    <cfRule type="cellIs" dxfId="468" priority="160" operator="greaterThan">
      <formula>35</formula>
    </cfRule>
  </conditionalFormatting>
  <conditionalFormatting sqref="L128">
    <cfRule type="cellIs" dxfId="467" priority="157" operator="greaterThan">
      <formula>35</formula>
    </cfRule>
  </conditionalFormatting>
  <conditionalFormatting sqref="L135">
    <cfRule type="cellIs" dxfId="466" priority="154" operator="greaterThan">
      <formula>35</formula>
    </cfRule>
  </conditionalFormatting>
  <conditionalFormatting sqref="L142">
    <cfRule type="cellIs" dxfId="465" priority="148" operator="greaterThan">
      <formula>35</formula>
    </cfRule>
  </conditionalFormatting>
  <conditionalFormatting sqref="L172">
    <cfRule type="cellIs" dxfId="464" priority="145" operator="greaterThan">
      <formula>35</formula>
    </cfRule>
  </conditionalFormatting>
  <conditionalFormatting sqref="L179">
    <cfRule type="cellIs" dxfId="463" priority="142" operator="greaterThan">
      <formula>35</formula>
    </cfRule>
  </conditionalFormatting>
  <conditionalFormatting sqref="L186">
    <cfRule type="cellIs" dxfId="462" priority="139" operator="greaterThan">
      <formula>35</formula>
    </cfRule>
  </conditionalFormatting>
  <conditionalFormatting sqref="L193">
    <cfRule type="cellIs" dxfId="461" priority="136" operator="greaterThan">
      <formula>35</formula>
    </cfRule>
  </conditionalFormatting>
  <conditionalFormatting sqref="M5:M8">
    <cfRule type="cellIs" dxfId="460" priority="232" operator="greaterThan">
      <formula>0</formula>
    </cfRule>
    <cfRule type="cellIs" dxfId="459" priority="231" operator="lessThan">
      <formula>0</formula>
    </cfRule>
  </conditionalFormatting>
  <conditionalFormatting sqref="M13:M14">
    <cfRule type="cellIs" dxfId="458" priority="133" operator="greaterThan">
      <formula>0</formula>
    </cfRule>
    <cfRule type="cellIs" dxfId="457" priority="132" operator="lessThan">
      <formula>0</formula>
    </cfRule>
  </conditionalFormatting>
  <conditionalFormatting sqref="M19:M23">
    <cfRule type="cellIs" dxfId="456" priority="229" operator="greaterThan">
      <formula>0</formula>
    </cfRule>
    <cfRule type="cellIs" dxfId="455" priority="228" operator="lessThan">
      <formula>0</formula>
    </cfRule>
  </conditionalFormatting>
  <conditionalFormatting sqref="M27:M30">
    <cfRule type="cellIs" dxfId="454" priority="199" operator="greaterThan">
      <formula>0</formula>
    </cfRule>
    <cfRule type="cellIs" dxfId="453" priority="198" operator="lessThan">
      <formula>0</formula>
    </cfRule>
  </conditionalFormatting>
  <conditionalFormatting sqref="M57:M60">
    <cfRule type="cellIs" dxfId="452" priority="127" operator="greaterThan">
      <formula>0</formula>
    </cfRule>
    <cfRule type="cellIs" dxfId="451" priority="126" operator="lessThan">
      <formula>0</formula>
    </cfRule>
  </conditionalFormatting>
  <conditionalFormatting sqref="M63:M67">
    <cfRule type="cellIs" dxfId="450" priority="195" operator="lessThan">
      <formula>0</formula>
    </cfRule>
    <cfRule type="cellIs" dxfId="449" priority="196" operator="greaterThan">
      <formula>0</formula>
    </cfRule>
  </conditionalFormatting>
  <conditionalFormatting sqref="M70:M74">
    <cfRule type="cellIs" dxfId="448" priority="219" operator="lessThan">
      <formula>0</formula>
    </cfRule>
    <cfRule type="cellIs" dxfId="447" priority="220" operator="greaterThan">
      <formula>0</formula>
    </cfRule>
  </conditionalFormatting>
  <conditionalFormatting sqref="M77:M81">
    <cfRule type="cellIs" dxfId="446" priority="193" operator="greaterThan">
      <formula>0</formula>
    </cfRule>
    <cfRule type="cellIs" dxfId="445" priority="192" operator="lessThan">
      <formula>0</formula>
    </cfRule>
  </conditionalFormatting>
  <conditionalFormatting sqref="M84:M86">
    <cfRule type="cellIs" dxfId="444" priority="124" operator="greaterThan">
      <formula>0</formula>
    </cfRule>
    <cfRule type="cellIs" dxfId="443" priority="123" operator="lessThan">
      <formula>0</formula>
    </cfRule>
  </conditionalFormatting>
  <conditionalFormatting sqref="M111:M112">
    <cfRule type="cellIs" dxfId="442" priority="120" operator="lessThan">
      <formula>0</formula>
    </cfRule>
    <cfRule type="cellIs" dxfId="441" priority="121" operator="greaterThan">
      <formula>0</formula>
    </cfRule>
  </conditionalFormatting>
  <conditionalFormatting sqref="M115:M119">
    <cfRule type="cellIs" dxfId="440" priority="118" operator="greaterThan">
      <formula>0</formula>
    </cfRule>
    <cfRule type="cellIs" dxfId="439" priority="117" operator="lessThan">
      <formula>0</formula>
    </cfRule>
  </conditionalFormatting>
  <conditionalFormatting sqref="M122:M123 M125:M126">
    <cfRule type="cellIs" dxfId="438" priority="210" operator="lessThan">
      <formula>0</formula>
    </cfRule>
    <cfRule type="cellIs" dxfId="437" priority="211" operator="greaterThan">
      <formula>0</formula>
    </cfRule>
  </conditionalFormatting>
  <conditionalFormatting sqref="M129:M133">
    <cfRule type="cellIs" dxfId="436" priority="115" operator="greaterThan">
      <formula>0</formula>
    </cfRule>
    <cfRule type="cellIs" dxfId="435" priority="114" operator="lessThan">
      <formula>0</formula>
    </cfRule>
  </conditionalFormatting>
  <conditionalFormatting sqref="M136:M140">
    <cfRule type="cellIs" dxfId="434" priority="208" operator="greaterThan">
      <formula>0</formula>
    </cfRule>
    <cfRule type="cellIs" dxfId="433" priority="207" operator="lessThan">
      <formula>0</formula>
    </cfRule>
  </conditionalFormatting>
  <conditionalFormatting sqref="M187:M191">
    <cfRule type="cellIs" dxfId="432" priority="201" operator="lessThan">
      <formula>0</formula>
    </cfRule>
    <cfRule type="cellIs" dxfId="431" priority="202" operator="greaterThan">
      <formula>0</formula>
    </cfRule>
  </conditionalFormatting>
  <conditionalFormatting sqref="M194:M195">
    <cfRule type="cellIs" dxfId="430" priority="177" operator="lessThan">
      <formula>0</formula>
    </cfRule>
    <cfRule type="cellIs" dxfId="429" priority="178" operator="greaterThan">
      <formula>0</formula>
    </cfRule>
  </conditionalFormatting>
  <conditionalFormatting sqref="N11">
    <cfRule type="cellIs" dxfId="428" priority="365" operator="greaterThan">
      <formula>0</formula>
    </cfRule>
  </conditionalFormatting>
  <conditionalFormatting sqref="N18">
    <cfRule type="cellIs" dxfId="427" priority="244" operator="greaterThan">
      <formula>0</formula>
    </cfRule>
    <cfRule type="cellIs" dxfId="426" priority="243" operator="lessThan">
      <formula>0</formula>
    </cfRule>
  </conditionalFormatting>
  <conditionalFormatting sqref="N25">
    <cfRule type="cellIs" dxfId="425" priority="275" operator="greaterThan">
      <formula>0</formula>
    </cfRule>
  </conditionalFormatting>
  <conditionalFormatting sqref="N32">
    <cfRule type="cellIs" dxfId="424" priority="274" operator="greaterThan">
      <formula>0</formula>
    </cfRule>
  </conditionalFormatting>
  <conditionalFormatting sqref="N62">
    <cfRule type="cellIs" dxfId="423" priority="174" operator="greaterThan">
      <formula>0</formula>
    </cfRule>
  </conditionalFormatting>
  <conditionalFormatting sqref="N69">
    <cfRule type="cellIs" dxfId="422" priority="171" operator="greaterThan">
      <formula>0</formula>
    </cfRule>
  </conditionalFormatting>
  <conditionalFormatting sqref="N76">
    <cfRule type="cellIs" dxfId="421" priority="168" operator="greaterThan">
      <formula>0</formula>
    </cfRule>
  </conditionalFormatting>
  <conditionalFormatting sqref="N83">
    <cfRule type="cellIs" dxfId="420" priority="165" operator="greaterThan">
      <formula>0</formula>
    </cfRule>
  </conditionalFormatting>
  <conditionalFormatting sqref="N114">
    <cfRule type="cellIs" dxfId="419" priority="162" operator="greaterThan">
      <formula>0</formula>
    </cfRule>
  </conditionalFormatting>
  <conditionalFormatting sqref="N121">
    <cfRule type="cellIs" dxfId="418" priority="159" operator="greaterThan">
      <formula>0</formula>
    </cfRule>
  </conditionalFormatting>
  <conditionalFormatting sqref="N128">
    <cfRule type="cellIs" dxfId="417" priority="156" operator="greaterThan">
      <formula>0</formula>
    </cfRule>
  </conditionalFormatting>
  <conditionalFormatting sqref="N135">
    <cfRule type="cellIs" dxfId="416" priority="153" operator="greaterThan">
      <formula>0</formula>
    </cfRule>
  </conditionalFormatting>
  <conditionalFormatting sqref="N142">
    <cfRule type="cellIs" dxfId="415" priority="147" operator="greaterThan">
      <formula>0</formula>
    </cfRule>
  </conditionalFormatting>
  <conditionalFormatting sqref="N172">
    <cfRule type="cellIs" dxfId="414" priority="144" operator="greaterThan">
      <formula>0</formula>
    </cfRule>
  </conditionalFormatting>
  <conditionalFormatting sqref="N179">
    <cfRule type="cellIs" dxfId="413" priority="141" operator="greaterThan">
      <formula>0</formula>
    </cfRule>
  </conditionalFormatting>
  <conditionalFormatting sqref="N186">
    <cfRule type="cellIs" dxfId="412" priority="138" operator="greaterThan">
      <formula>0</formula>
    </cfRule>
  </conditionalFormatting>
  <conditionalFormatting sqref="N193">
    <cfRule type="cellIs" dxfId="411" priority="135" operator="greaterThan">
      <formula>0</formula>
    </cfRule>
  </conditionalFormatting>
  <conditionalFormatting sqref="S7">
    <cfRule type="cellIs" dxfId="410" priority="109" operator="greaterThan">
      <formula>35</formula>
    </cfRule>
  </conditionalFormatting>
  <conditionalFormatting sqref="S14">
    <cfRule type="cellIs" dxfId="409" priority="106" operator="greaterThan">
      <formula>35</formula>
    </cfRule>
  </conditionalFormatting>
  <conditionalFormatting sqref="S21">
    <cfRule type="cellIs" dxfId="408" priority="103" operator="greaterThan">
      <formula>35</formula>
    </cfRule>
  </conditionalFormatting>
  <conditionalFormatting sqref="S28">
    <cfRule type="cellIs" dxfId="407" priority="52" operator="greaterThan">
      <formula>35</formula>
    </cfRule>
  </conditionalFormatting>
  <conditionalFormatting sqref="S59">
    <cfRule type="cellIs" dxfId="406" priority="97" operator="greaterThan">
      <formula>35</formula>
    </cfRule>
  </conditionalFormatting>
  <conditionalFormatting sqref="S66">
    <cfRule type="cellIs" dxfId="405" priority="94" operator="greaterThan">
      <formula>35</formula>
    </cfRule>
  </conditionalFormatting>
  <conditionalFormatting sqref="S73">
    <cfRule type="cellIs" dxfId="404" priority="91" operator="greaterThan">
      <formula>35</formula>
    </cfRule>
  </conditionalFormatting>
  <conditionalFormatting sqref="S80">
    <cfRule type="cellIs" dxfId="403" priority="88" operator="greaterThan">
      <formula>35</formula>
    </cfRule>
  </conditionalFormatting>
  <conditionalFormatting sqref="S87">
    <cfRule type="cellIs" dxfId="402" priority="85" operator="greaterThan">
      <formula>35</formula>
    </cfRule>
  </conditionalFormatting>
  <conditionalFormatting sqref="S117">
    <cfRule type="cellIs" dxfId="401" priority="82" operator="greaterThan">
      <formula>35</formula>
    </cfRule>
  </conditionalFormatting>
  <conditionalFormatting sqref="S124">
    <cfRule type="cellIs" dxfId="400" priority="79" operator="greaterThan">
      <formula>35</formula>
    </cfRule>
  </conditionalFormatting>
  <conditionalFormatting sqref="S131">
    <cfRule type="cellIs" dxfId="399" priority="76" operator="greaterThan">
      <formula>35</formula>
    </cfRule>
  </conditionalFormatting>
  <conditionalFormatting sqref="S138">
    <cfRule type="cellIs" dxfId="398" priority="73" operator="greaterThan">
      <formula>35</formula>
    </cfRule>
  </conditionalFormatting>
  <conditionalFormatting sqref="S169">
    <cfRule type="cellIs" dxfId="397" priority="70" operator="greaterThan">
      <formula>35</formula>
    </cfRule>
  </conditionalFormatting>
  <conditionalFormatting sqref="S176">
    <cfRule type="cellIs" dxfId="396" priority="67" operator="greaterThan">
      <formula>35</formula>
    </cfRule>
  </conditionalFormatting>
  <conditionalFormatting sqref="S183">
    <cfRule type="cellIs" dxfId="395" priority="64" operator="greaterThan">
      <formula>35</formula>
    </cfRule>
  </conditionalFormatting>
  <conditionalFormatting sqref="S190">
    <cfRule type="cellIs" dxfId="394" priority="61" operator="greaterThan">
      <formula>35</formula>
    </cfRule>
  </conditionalFormatting>
  <conditionalFormatting sqref="T3:T5">
    <cfRule type="cellIs" dxfId="393" priority="111" operator="lessThan">
      <formula>0</formula>
    </cfRule>
    <cfRule type="cellIs" dxfId="392" priority="112" operator="greaterThan">
      <formula>0</formula>
    </cfRule>
  </conditionalFormatting>
  <conditionalFormatting sqref="T8:T12">
    <cfRule type="cellIs" dxfId="391" priority="47" operator="lessThan">
      <formula>0</formula>
    </cfRule>
    <cfRule type="cellIs" dxfId="390" priority="48" operator="greaterThan">
      <formula>0</formula>
    </cfRule>
  </conditionalFormatting>
  <conditionalFormatting sqref="T15:T19">
    <cfRule type="cellIs" dxfId="389" priority="57" operator="lessThan">
      <formula>0</formula>
    </cfRule>
    <cfRule type="cellIs" dxfId="388" priority="58" operator="greaterThan">
      <formula>0</formula>
    </cfRule>
  </conditionalFormatting>
  <conditionalFormatting sqref="T22:T26">
    <cfRule type="cellIs" dxfId="387" priority="45" operator="greaterThan">
      <formula>0</formula>
    </cfRule>
    <cfRule type="cellIs" dxfId="386" priority="44" operator="lessThan">
      <formula>0</formula>
    </cfRule>
  </conditionalFormatting>
  <conditionalFormatting sqref="T28:T32">
    <cfRule type="cellIs" dxfId="385" priority="30" operator="greaterThan">
      <formula>0</formula>
    </cfRule>
    <cfRule type="cellIs" dxfId="384" priority="29" operator="lessThan">
      <formula>0</formula>
    </cfRule>
  </conditionalFormatting>
  <conditionalFormatting sqref="T57">
    <cfRule type="cellIs" dxfId="383" priority="39" operator="greaterThan">
      <formula>0</formula>
    </cfRule>
    <cfRule type="cellIs" dxfId="382" priority="38" operator="lessThan">
      <formula>0</formula>
    </cfRule>
  </conditionalFormatting>
  <conditionalFormatting sqref="T59:T64">
    <cfRule type="cellIs" dxfId="381" priority="25" operator="lessThan">
      <formula>0</formula>
    </cfRule>
    <cfRule type="cellIs" dxfId="380" priority="26" operator="greaterThan">
      <formula>0</formula>
    </cfRule>
  </conditionalFormatting>
  <conditionalFormatting sqref="T67">
    <cfRule type="cellIs" dxfId="379" priority="32" operator="lessThan">
      <formula>0</formula>
    </cfRule>
    <cfRule type="cellIs" dxfId="378" priority="33" operator="greaterThan">
      <formula>0</formula>
    </cfRule>
  </conditionalFormatting>
  <conditionalFormatting sqref="T119:T120">
    <cfRule type="cellIs" dxfId="377" priority="22" operator="lessThan">
      <formula>0</formula>
    </cfRule>
    <cfRule type="cellIs" dxfId="376" priority="23" operator="greaterThan">
      <formula>0</formula>
    </cfRule>
  </conditionalFormatting>
  <conditionalFormatting sqref="T126:T129">
    <cfRule type="cellIs" dxfId="375" priority="20" operator="greaterThan">
      <formula>0</formula>
    </cfRule>
    <cfRule type="cellIs" dxfId="374" priority="19" operator="lessThan">
      <formula>0</formula>
    </cfRule>
  </conditionalFormatting>
  <conditionalFormatting sqref="T132:T136">
    <cfRule type="cellIs" dxfId="373" priority="16" operator="lessThan">
      <formula>0</formula>
    </cfRule>
    <cfRule type="cellIs" dxfId="372" priority="17" operator="greaterThan">
      <formula>0</formula>
    </cfRule>
  </conditionalFormatting>
  <conditionalFormatting sqref="T139:T140">
    <cfRule type="cellIs" dxfId="371" priority="13" operator="lessThan">
      <formula>0</formula>
    </cfRule>
    <cfRule type="cellIs" dxfId="370" priority="14" operator="greaterThan">
      <formula>0</formula>
    </cfRule>
  </conditionalFormatting>
  <conditionalFormatting sqref="T165:T167">
    <cfRule type="cellIs" dxfId="369" priority="11" operator="greaterThan">
      <formula>0</formula>
    </cfRule>
    <cfRule type="cellIs" dxfId="368" priority="10" operator="lessThan">
      <formula>0</formula>
    </cfRule>
  </conditionalFormatting>
  <conditionalFormatting sqref="T170:T174">
    <cfRule type="cellIs" dxfId="367" priority="8" operator="greaterThan">
      <formula>0</formula>
    </cfRule>
    <cfRule type="cellIs" dxfId="366" priority="7" operator="lessThan">
      <formula>0</formula>
    </cfRule>
  </conditionalFormatting>
  <conditionalFormatting sqref="T177:T181">
    <cfRule type="cellIs" dxfId="365" priority="5" operator="greaterThan">
      <formula>0</formula>
    </cfRule>
    <cfRule type="cellIs" dxfId="364" priority="4" operator="lessThan">
      <formula>0</formula>
    </cfRule>
  </conditionalFormatting>
  <conditionalFormatting sqref="T184:T188">
    <cfRule type="cellIs" dxfId="363" priority="1" operator="lessThan">
      <formula>0</formula>
    </cfRule>
    <cfRule type="cellIs" dxfId="362" priority="2" operator="greaterThan">
      <formula>0</formula>
    </cfRule>
  </conditionalFormatting>
  <conditionalFormatting sqref="U7">
    <cfRule type="cellIs" dxfId="361" priority="108" operator="greaterThan">
      <formula>0</formula>
    </cfRule>
  </conditionalFormatting>
  <conditionalFormatting sqref="U14">
    <cfRule type="cellIs" dxfId="360" priority="105" operator="greaterThan">
      <formula>0</formula>
    </cfRule>
  </conditionalFormatting>
  <conditionalFormatting sqref="U21">
    <cfRule type="cellIs" dxfId="359" priority="102" operator="greaterThan">
      <formula>0</formula>
    </cfRule>
  </conditionalFormatting>
  <conditionalFormatting sqref="U28">
    <cfRule type="cellIs" dxfId="358" priority="51" operator="greaterThan">
      <formula>0</formula>
    </cfRule>
    <cfRule type="cellIs" dxfId="357" priority="50" operator="lessThan">
      <formula>0</formula>
    </cfRule>
  </conditionalFormatting>
  <conditionalFormatting sqref="U59">
    <cfRule type="cellIs" dxfId="356" priority="27" operator="lessThan">
      <formula>0</formula>
    </cfRule>
    <cfRule type="cellIs" dxfId="355" priority="28" operator="greaterThan">
      <formula>0</formula>
    </cfRule>
  </conditionalFormatting>
  <conditionalFormatting sqref="U66">
    <cfRule type="cellIs" dxfId="354" priority="93" operator="greaterThan">
      <formula>0</formula>
    </cfRule>
  </conditionalFormatting>
  <conditionalFormatting sqref="U124">
    <cfRule type="cellIs" dxfId="353" priority="78" operator="greaterThan">
      <formula>0</formula>
    </cfRule>
  </conditionalFormatting>
  <conditionalFormatting sqref="U131">
    <cfRule type="cellIs" dxfId="352" priority="75" operator="greaterThan">
      <formula>0</formula>
    </cfRule>
  </conditionalFormatting>
  <conditionalFormatting sqref="U138">
    <cfRule type="cellIs" dxfId="351" priority="72" operator="greaterThan">
      <formula>0</formula>
    </cfRule>
  </conditionalFormatting>
  <conditionalFormatting sqref="U169">
    <cfRule type="cellIs" dxfId="350" priority="69" operator="greaterThan">
      <formula>0</formula>
    </cfRule>
  </conditionalFormatting>
  <conditionalFormatting sqref="U176">
    <cfRule type="cellIs" dxfId="349" priority="66" operator="greaterThan">
      <formula>0</formula>
    </cfRule>
  </conditionalFormatting>
  <conditionalFormatting sqref="U183">
    <cfRule type="cellIs" dxfId="348" priority="63" operator="greaterThan">
      <formula>0</formula>
    </cfRule>
  </conditionalFormatting>
  <conditionalFormatting sqref="U190">
    <cfRule type="cellIs" dxfId="347" priority="60" operator="greaterThan">
      <formula>0</formula>
    </cfRule>
  </conditionalFormatting>
  <hyperlinks>
    <hyperlink ref="D1" r:id="rId1" xr:uid="{48F2E71C-B4E1-4140-A49E-5965FF287B09}"/>
  </hyperlinks>
  <pageMargins left="0.7" right="0.7" top="0.75" bottom="0.75" header="0.3" footer="0.3"/>
  <pageSetup paperSize="9" orientation="portrait" horizontalDpi="0" verticalDpi="0"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76873-D3D9-4930-A23B-3CD888F99B92}">
  <dimension ref="A1:U216"/>
  <sheetViews>
    <sheetView workbookViewId="0">
      <selection activeCell="K40" sqref="K40"/>
    </sheetView>
  </sheetViews>
  <sheetFormatPr baseColWidth="10" defaultRowHeight="12.75" x14ac:dyDescent="0.2"/>
  <cols>
    <col min="1" max="1" width="17.7109375" customWidth="1"/>
    <col min="2" max="2" width="10" customWidth="1"/>
    <col min="3" max="3" width="6.5703125" customWidth="1"/>
    <col min="4" max="4" width="8.42578125" customWidth="1"/>
    <col min="5" max="5" width="9.140625" customWidth="1"/>
    <col min="6" max="6" width="11.28515625" customWidth="1"/>
    <col min="7" max="7" width="22.7109375" customWidth="1"/>
    <col min="8" max="8" width="17.7109375" customWidth="1"/>
    <col min="9" max="9" width="10" customWidth="1"/>
    <col min="10" max="10" width="6.5703125" customWidth="1"/>
    <col min="11" max="11" width="8.42578125" customWidth="1"/>
    <col min="12" max="12" width="9.140625" customWidth="1"/>
    <col min="13" max="13" width="11.28515625" customWidth="1"/>
    <col min="14" max="14" width="22.7109375" customWidth="1"/>
    <col min="15" max="15" width="17.7109375" customWidth="1"/>
    <col min="16" max="16" width="10" customWidth="1"/>
    <col min="17" max="17" width="6.5703125" customWidth="1"/>
    <col min="18" max="18" width="8.42578125" customWidth="1"/>
    <col min="19" max="19" width="9.140625" customWidth="1"/>
    <col min="20" max="20" width="11.28515625" customWidth="1"/>
    <col min="21" max="21" width="22.7109375" customWidth="1"/>
  </cols>
  <sheetData>
    <row r="1" spans="1:21" ht="13.5" thickBot="1" x14ac:dyDescent="0.25">
      <c r="A1" s="17" t="s">
        <v>46</v>
      </c>
      <c r="B1" s="15" t="s">
        <v>47</v>
      </c>
      <c r="C1" s="15"/>
      <c r="D1" s="41" t="s">
        <v>108</v>
      </c>
      <c r="E1" s="41"/>
      <c r="F1" s="53" t="s">
        <v>113</v>
      </c>
      <c r="G1" s="16" t="s">
        <v>70</v>
      </c>
      <c r="H1" s="17" t="s">
        <v>46</v>
      </c>
      <c r="I1" s="15" t="s">
        <v>47</v>
      </c>
      <c r="J1" s="15"/>
      <c r="K1" s="15"/>
      <c r="L1" s="15"/>
      <c r="M1" s="53" t="s">
        <v>117</v>
      </c>
      <c r="N1" s="16" t="s">
        <v>70</v>
      </c>
      <c r="O1" s="17" t="s">
        <v>46</v>
      </c>
      <c r="P1" s="15" t="s">
        <v>47</v>
      </c>
      <c r="Q1" s="15"/>
      <c r="R1" s="15"/>
      <c r="S1" s="15"/>
      <c r="T1" s="53" t="s">
        <v>121</v>
      </c>
      <c r="U1" s="16" t="s">
        <v>70</v>
      </c>
    </row>
    <row r="2" spans="1:21" x14ac:dyDescent="0.2">
      <c r="A2" s="3" t="s">
        <v>18</v>
      </c>
      <c r="B2" s="4" t="s">
        <v>19</v>
      </c>
      <c r="C2" s="4" t="s">
        <v>21</v>
      </c>
      <c r="D2" s="4" t="s">
        <v>20</v>
      </c>
      <c r="E2" s="5" t="s">
        <v>43</v>
      </c>
      <c r="F2" s="5" t="s">
        <v>22</v>
      </c>
      <c r="G2" s="6" t="s">
        <v>30</v>
      </c>
      <c r="H2" s="3" t="s">
        <v>18</v>
      </c>
      <c r="I2" s="4" t="s">
        <v>19</v>
      </c>
      <c r="J2" s="4" t="s">
        <v>21</v>
      </c>
      <c r="K2" s="4" t="s">
        <v>20</v>
      </c>
      <c r="L2" s="5" t="s">
        <v>43</v>
      </c>
      <c r="M2" s="5" t="s">
        <v>22</v>
      </c>
      <c r="N2" s="6" t="s">
        <v>30</v>
      </c>
      <c r="O2" s="3" t="s">
        <v>18</v>
      </c>
      <c r="P2" s="4" t="s">
        <v>19</v>
      </c>
      <c r="Q2" s="4" t="s">
        <v>21</v>
      </c>
      <c r="R2" s="4" t="s">
        <v>20</v>
      </c>
      <c r="S2" s="5" t="s">
        <v>43</v>
      </c>
      <c r="T2" s="5" t="s">
        <v>22</v>
      </c>
      <c r="U2" s="6" t="s">
        <v>30</v>
      </c>
    </row>
    <row r="3" spans="1:21" x14ac:dyDescent="0.2">
      <c r="A3" s="7">
        <v>43100</v>
      </c>
      <c r="B3" s="45"/>
      <c r="C3" s="45"/>
      <c r="D3" s="45"/>
      <c r="E3" s="85"/>
      <c r="F3" s="18"/>
      <c r="G3" s="103"/>
      <c r="H3" s="7">
        <v>43220</v>
      </c>
      <c r="I3" s="97"/>
      <c r="J3" s="98"/>
      <c r="K3" s="98"/>
      <c r="L3" s="99"/>
      <c r="M3" s="211"/>
      <c r="N3" s="206"/>
      <c r="O3" s="7">
        <v>43343</v>
      </c>
      <c r="P3" s="214">
        <v>0.33333333333333331</v>
      </c>
      <c r="Q3" s="214">
        <v>2.0833333333333332E-2</v>
      </c>
      <c r="R3" s="214">
        <v>0.64583333333333337</v>
      </c>
      <c r="S3" s="116">
        <f t="shared" ref="S3:S4" si="0">SUM(R3-P3-Q3)</f>
        <v>0.29166666666666674</v>
      </c>
      <c r="T3" s="207">
        <v>0</v>
      </c>
      <c r="U3" s="1"/>
    </row>
    <row r="4" spans="1:21" x14ac:dyDescent="0.2">
      <c r="A4" s="7">
        <v>43101</v>
      </c>
      <c r="B4" s="97"/>
      <c r="C4" s="98"/>
      <c r="D4" s="98"/>
      <c r="E4" s="99"/>
      <c r="F4" s="211"/>
      <c r="G4" s="206"/>
      <c r="H4" s="7">
        <v>43221</v>
      </c>
      <c r="I4" s="234">
        <v>0.41666666666666669</v>
      </c>
      <c r="J4" s="235"/>
      <c r="K4" s="236">
        <v>0.78125</v>
      </c>
      <c r="L4" s="116">
        <f t="shared" ref="L4:L7" si="1">SUM(K4-I4-J4)</f>
        <v>0.36458333333333331</v>
      </c>
      <c r="M4" s="207">
        <v>0</v>
      </c>
      <c r="N4" s="1"/>
      <c r="O4" s="59">
        <v>43344</v>
      </c>
      <c r="P4" s="214">
        <v>0.33333333333333331</v>
      </c>
      <c r="Q4" s="214">
        <v>2.0833333333333332E-2</v>
      </c>
      <c r="R4" s="214">
        <v>0.64583333333333337</v>
      </c>
      <c r="S4" s="116">
        <f t="shared" si="0"/>
        <v>0.29166666666666674</v>
      </c>
      <c r="T4" s="207">
        <v>0</v>
      </c>
      <c r="U4" s="1"/>
    </row>
    <row r="5" spans="1:21" x14ac:dyDescent="0.2">
      <c r="A5" s="7">
        <v>43102</v>
      </c>
      <c r="B5" s="222">
        <v>0.35416666666666669</v>
      </c>
      <c r="C5" s="222">
        <v>2.0833333333333332E-2</v>
      </c>
      <c r="D5" s="222">
        <v>0.66666666666666663</v>
      </c>
      <c r="E5" s="116">
        <f t="shared" ref="E5:E9" si="2">SUM(D5-B5-C5)</f>
        <v>0.29166666666666663</v>
      </c>
      <c r="F5" s="207">
        <v>0</v>
      </c>
      <c r="G5" s="1"/>
      <c r="H5" s="7">
        <v>43222</v>
      </c>
      <c r="I5" s="234">
        <v>0.41666666666666669</v>
      </c>
      <c r="J5" s="235"/>
      <c r="K5" s="236">
        <v>0.78125</v>
      </c>
      <c r="L5" s="116">
        <f t="shared" si="1"/>
        <v>0.36458333333333331</v>
      </c>
      <c r="M5" s="207">
        <v>0</v>
      </c>
      <c r="N5" s="1"/>
      <c r="O5" s="59">
        <v>43345</v>
      </c>
      <c r="P5" s="45"/>
      <c r="Q5" s="45"/>
      <c r="R5" s="45"/>
      <c r="S5" s="85"/>
      <c r="T5" s="18"/>
      <c r="U5" s="103"/>
    </row>
    <row r="6" spans="1:21" x14ac:dyDescent="0.2">
      <c r="A6" s="7">
        <v>43103</v>
      </c>
      <c r="B6" s="222">
        <v>0.35416666666666669</v>
      </c>
      <c r="C6" s="222">
        <v>2.0833333333333332E-2</v>
      </c>
      <c r="D6" s="222">
        <v>0.66666666666666663</v>
      </c>
      <c r="E6" s="116">
        <f t="shared" si="2"/>
        <v>0.29166666666666663</v>
      </c>
      <c r="F6" s="207">
        <v>0</v>
      </c>
      <c r="G6" s="1"/>
      <c r="H6" s="7">
        <v>43223</v>
      </c>
      <c r="I6" s="234">
        <v>0.41666666666666669</v>
      </c>
      <c r="J6" s="235"/>
      <c r="K6" s="236">
        <v>0.78125</v>
      </c>
      <c r="L6" s="116">
        <f t="shared" si="1"/>
        <v>0.36458333333333331</v>
      </c>
      <c r="M6" s="207">
        <v>0</v>
      </c>
      <c r="N6" s="1"/>
      <c r="O6" s="59">
        <v>43346</v>
      </c>
      <c r="P6" s="97"/>
      <c r="Q6" s="98"/>
      <c r="R6" s="98"/>
      <c r="S6" s="99" t="e">
        <f>SUM(#REF!)</f>
        <v>#REF!</v>
      </c>
      <c r="T6" s="211">
        <v>0</v>
      </c>
      <c r="U6" s="206" t="e">
        <f>IF(S6&gt;#REF!,S6-#REF!,0)</f>
        <v>#REF!</v>
      </c>
    </row>
    <row r="7" spans="1:21" x14ac:dyDescent="0.2">
      <c r="A7" s="7">
        <v>43104</v>
      </c>
      <c r="B7" s="222">
        <v>0.35416666666666669</v>
      </c>
      <c r="C7" s="222">
        <v>2.0833333333333332E-2</v>
      </c>
      <c r="D7" s="222">
        <v>0.66666666666666663</v>
      </c>
      <c r="E7" s="116">
        <f t="shared" si="2"/>
        <v>0.29166666666666663</v>
      </c>
      <c r="F7" s="207">
        <v>0</v>
      </c>
      <c r="G7" s="1"/>
      <c r="H7" s="7">
        <v>43224</v>
      </c>
      <c r="I7" s="234">
        <v>0.41666666666666669</v>
      </c>
      <c r="J7" s="235"/>
      <c r="K7" s="236">
        <v>0.78125</v>
      </c>
      <c r="L7" s="116">
        <f t="shared" si="1"/>
        <v>0.36458333333333331</v>
      </c>
      <c r="M7" s="207">
        <v>0</v>
      </c>
      <c r="N7" s="1"/>
      <c r="O7" s="7">
        <v>43347</v>
      </c>
      <c r="P7" s="242">
        <v>0.20833333333333334</v>
      </c>
      <c r="Q7" s="190"/>
      <c r="R7" s="243">
        <v>0.5</v>
      </c>
      <c r="S7" s="116">
        <f t="shared" ref="S7:S11" si="3">SUM(R7-P7-Q7)</f>
        <v>0.29166666666666663</v>
      </c>
      <c r="T7" s="207">
        <v>0</v>
      </c>
      <c r="U7" s="1"/>
    </row>
    <row r="8" spans="1:21" x14ac:dyDescent="0.2">
      <c r="A8" s="7">
        <v>43105</v>
      </c>
      <c r="B8" s="222">
        <v>0.35416666666666669</v>
      </c>
      <c r="C8" s="222">
        <v>2.0833333333333332E-2</v>
      </c>
      <c r="D8" s="222">
        <v>0.66666666666666663</v>
      </c>
      <c r="E8" s="116">
        <f t="shared" si="2"/>
        <v>0.29166666666666663</v>
      </c>
      <c r="F8" s="207">
        <v>0</v>
      </c>
      <c r="G8" s="1"/>
      <c r="H8" s="7">
        <v>43225</v>
      </c>
      <c r="I8" s="237"/>
      <c r="J8" s="238"/>
      <c r="K8" s="239"/>
      <c r="L8" s="240"/>
      <c r="M8" s="207"/>
      <c r="N8" s="241"/>
      <c r="O8" s="7">
        <v>43348</v>
      </c>
      <c r="P8" s="242">
        <v>0.20833333333333334</v>
      </c>
      <c r="Q8" s="190"/>
      <c r="R8" s="243">
        <v>0.5</v>
      </c>
      <c r="S8" s="116">
        <f t="shared" si="3"/>
        <v>0.29166666666666663</v>
      </c>
      <c r="T8" s="207">
        <v>0</v>
      </c>
      <c r="U8" s="1"/>
    </row>
    <row r="9" spans="1:21" x14ac:dyDescent="0.2">
      <c r="A9" s="7">
        <v>43106</v>
      </c>
      <c r="B9" s="222">
        <v>0.35416666666666669</v>
      </c>
      <c r="C9" s="222">
        <v>2.0833333333333332E-2</v>
      </c>
      <c r="D9" s="222">
        <v>0.66666666666666663</v>
      </c>
      <c r="E9" s="116">
        <f t="shared" si="2"/>
        <v>0.29166666666666663</v>
      </c>
      <c r="F9" s="207">
        <v>0</v>
      </c>
      <c r="G9" s="1"/>
      <c r="H9" s="7">
        <v>43226</v>
      </c>
      <c r="I9" s="45"/>
      <c r="J9" s="45"/>
      <c r="K9" s="45"/>
      <c r="L9" s="85"/>
      <c r="M9" s="18"/>
      <c r="N9" s="103"/>
      <c r="O9" s="59">
        <v>43349</v>
      </c>
      <c r="P9" s="242">
        <v>0.20833333333333334</v>
      </c>
      <c r="Q9" s="190"/>
      <c r="R9" s="243">
        <v>0.5</v>
      </c>
      <c r="S9" s="116">
        <f t="shared" si="3"/>
        <v>0.29166666666666663</v>
      </c>
      <c r="T9" s="207">
        <v>0</v>
      </c>
      <c r="U9" s="1"/>
    </row>
    <row r="10" spans="1:21" x14ac:dyDescent="0.2">
      <c r="A10" s="7">
        <v>43107</v>
      </c>
      <c r="B10" s="45"/>
      <c r="C10" s="45"/>
      <c r="D10" s="45"/>
      <c r="E10" s="85"/>
      <c r="F10" s="18"/>
      <c r="G10" s="103"/>
      <c r="H10" s="7">
        <v>43227</v>
      </c>
      <c r="I10" s="97"/>
      <c r="J10" s="98"/>
      <c r="K10" s="98"/>
      <c r="L10" s="99">
        <f>SUM(L4:L9)</f>
        <v>1.4583333333333333</v>
      </c>
      <c r="M10" s="211">
        <v>0</v>
      </c>
      <c r="N10" s="206" t="e">
        <f>IF(L10&gt;#REF!,L10-#REF!,0)</f>
        <v>#REF!</v>
      </c>
      <c r="O10" s="7">
        <v>43350</v>
      </c>
      <c r="P10" s="242">
        <v>0.20833333333333334</v>
      </c>
      <c r="Q10" s="190"/>
      <c r="R10" s="243">
        <v>0.5</v>
      </c>
      <c r="S10" s="116">
        <f t="shared" si="3"/>
        <v>0.29166666666666663</v>
      </c>
      <c r="T10" s="207">
        <v>0</v>
      </c>
      <c r="U10" s="1"/>
    </row>
    <row r="11" spans="1:21" x14ac:dyDescent="0.2">
      <c r="A11" s="7">
        <v>43108</v>
      </c>
      <c r="B11" s="97"/>
      <c r="C11" s="98"/>
      <c r="D11" s="98"/>
      <c r="E11" s="99">
        <f>SUM(E5:E10)</f>
        <v>1.458333333333333</v>
      </c>
      <c r="F11" s="211">
        <v>0</v>
      </c>
      <c r="G11" s="206" t="e">
        <f>IF(E11&gt;#REF!,E11-#REF!,0)</f>
        <v>#REF!</v>
      </c>
      <c r="H11" s="7">
        <v>43228</v>
      </c>
      <c r="I11" s="242">
        <v>0.20833333333333334</v>
      </c>
      <c r="J11" s="190"/>
      <c r="K11" s="243">
        <v>0.5</v>
      </c>
      <c r="L11" s="116">
        <f t="shared" ref="L11:L15" si="4">SUM(K11-I11-J11)</f>
        <v>0.29166666666666663</v>
      </c>
      <c r="M11" s="207">
        <v>0</v>
      </c>
      <c r="N11" s="1"/>
      <c r="O11" s="59">
        <v>43351</v>
      </c>
      <c r="P11" s="242">
        <v>0.20833333333333334</v>
      </c>
      <c r="Q11" s="190"/>
      <c r="R11" s="243">
        <v>0.5</v>
      </c>
      <c r="S11" s="116">
        <f t="shared" si="3"/>
        <v>0.29166666666666663</v>
      </c>
      <c r="T11" s="207">
        <v>0</v>
      </c>
      <c r="U11" s="1"/>
    </row>
    <row r="12" spans="1:21" x14ac:dyDescent="0.2">
      <c r="A12" s="7">
        <v>43109</v>
      </c>
      <c r="B12" s="222">
        <v>0.35416666666666669</v>
      </c>
      <c r="C12" s="222">
        <v>2.0833333333333332E-2</v>
      </c>
      <c r="D12" s="222">
        <v>0.66666666666666663</v>
      </c>
      <c r="E12" s="116">
        <f t="shared" ref="E12:E16" si="5">SUM(D12-B12-C12)</f>
        <v>0.29166666666666663</v>
      </c>
      <c r="F12" s="207">
        <v>0</v>
      </c>
      <c r="G12" s="1"/>
      <c r="H12" s="7">
        <v>43229</v>
      </c>
      <c r="I12" s="242">
        <v>0.20833333333333334</v>
      </c>
      <c r="J12" s="190"/>
      <c r="K12" s="243">
        <v>0.5</v>
      </c>
      <c r="L12" s="116">
        <f t="shared" si="4"/>
        <v>0.29166666666666663</v>
      </c>
      <c r="M12" s="207">
        <v>0</v>
      </c>
      <c r="N12" s="1"/>
      <c r="O12" s="59">
        <v>43352</v>
      </c>
      <c r="P12" s="45"/>
      <c r="Q12" s="45"/>
      <c r="R12" s="45"/>
      <c r="S12" s="85"/>
      <c r="T12" s="18"/>
      <c r="U12" s="103"/>
    </row>
    <row r="13" spans="1:21" x14ac:dyDescent="0.2">
      <c r="A13" s="7">
        <v>43110</v>
      </c>
      <c r="B13" s="222">
        <v>0.35416666666666669</v>
      </c>
      <c r="C13" s="222">
        <v>2.0833333333333332E-2</v>
      </c>
      <c r="D13" s="222">
        <v>0.66666666666666663</v>
      </c>
      <c r="E13" s="116">
        <f t="shared" si="5"/>
        <v>0.29166666666666663</v>
      </c>
      <c r="F13" s="207">
        <v>0</v>
      </c>
      <c r="G13" s="1"/>
      <c r="H13" s="7">
        <v>43230</v>
      </c>
      <c r="I13" s="242">
        <v>0.20833333333333334</v>
      </c>
      <c r="J13" s="190"/>
      <c r="K13" s="243">
        <v>0.5</v>
      </c>
      <c r="L13" s="116">
        <f t="shared" si="4"/>
        <v>0.29166666666666663</v>
      </c>
      <c r="M13" s="207">
        <v>0</v>
      </c>
      <c r="N13" s="1"/>
      <c r="O13" s="59">
        <v>43353</v>
      </c>
      <c r="P13" s="97"/>
      <c r="Q13" s="98"/>
      <c r="R13" s="98"/>
      <c r="S13" s="99">
        <f>SUM(S7:S12)</f>
        <v>1.458333333333333</v>
      </c>
      <c r="T13" s="211">
        <v>0</v>
      </c>
      <c r="U13" s="206" t="e">
        <f>IF(S13&gt;#REF!,S13-#REF!,0)</f>
        <v>#REF!</v>
      </c>
    </row>
    <row r="14" spans="1:21" x14ac:dyDescent="0.2">
      <c r="A14" s="7">
        <v>43111</v>
      </c>
      <c r="B14" s="222">
        <v>0.35416666666666669</v>
      </c>
      <c r="C14" s="222">
        <v>2.0833333333333332E-2</v>
      </c>
      <c r="D14" s="222">
        <v>0.66666666666666663</v>
      </c>
      <c r="E14" s="116">
        <f t="shared" si="5"/>
        <v>0.29166666666666663</v>
      </c>
      <c r="F14" s="207">
        <v>0</v>
      </c>
      <c r="G14" s="1"/>
      <c r="H14" s="7">
        <v>43231</v>
      </c>
      <c r="I14" s="242">
        <v>0.20833333333333334</v>
      </c>
      <c r="J14" s="190"/>
      <c r="K14" s="243">
        <v>0.5</v>
      </c>
      <c r="L14" s="116">
        <f t="shared" si="4"/>
        <v>0.29166666666666663</v>
      </c>
      <c r="M14" s="207">
        <v>0</v>
      </c>
      <c r="N14" s="1"/>
      <c r="O14" s="7">
        <v>43354</v>
      </c>
      <c r="P14" s="234">
        <v>0.41666666666666669</v>
      </c>
      <c r="Q14" s="235"/>
      <c r="R14" s="236">
        <v>0.78125</v>
      </c>
      <c r="S14" s="116">
        <f t="shared" ref="S14:S17" si="6">SUM(R14-P14-Q14)</f>
        <v>0.36458333333333331</v>
      </c>
      <c r="T14" s="207">
        <v>0</v>
      </c>
      <c r="U14" s="1"/>
    </row>
    <row r="15" spans="1:21" x14ac:dyDescent="0.2">
      <c r="A15" s="7">
        <v>43112</v>
      </c>
      <c r="B15" s="222">
        <v>0.35416666666666669</v>
      </c>
      <c r="C15" s="222">
        <v>2.0833333333333332E-2</v>
      </c>
      <c r="D15" s="222">
        <v>0.66666666666666663</v>
      </c>
      <c r="E15" s="116">
        <f t="shared" si="5"/>
        <v>0.29166666666666663</v>
      </c>
      <c r="F15" s="207">
        <v>0</v>
      </c>
      <c r="G15" s="1"/>
      <c r="H15" s="7">
        <v>43232</v>
      </c>
      <c r="I15" s="242">
        <v>0.20833333333333334</v>
      </c>
      <c r="J15" s="190"/>
      <c r="K15" s="243">
        <v>0.5</v>
      </c>
      <c r="L15" s="116">
        <f t="shared" si="4"/>
        <v>0.29166666666666663</v>
      </c>
      <c r="M15" s="207">
        <v>0</v>
      </c>
      <c r="N15" s="1"/>
      <c r="O15" s="59">
        <v>43355</v>
      </c>
      <c r="P15" s="234">
        <v>0.41666666666666669</v>
      </c>
      <c r="Q15" s="235"/>
      <c r="R15" s="236">
        <v>0.78125</v>
      </c>
      <c r="S15" s="116">
        <f t="shared" si="6"/>
        <v>0.36458333333333331</v>
      </c>
      <c r="T15" s="207">
        <v>0</v>
      </c>
      <c r="U15" s="1"/>
    </row>
    <row r="16" spans="1:21" x14ac:dyDescent="0.2">
      <c r="A16" s="7">
        <v>43113</v>
      </c>
      <c r="B16" s="222">
        <v>0.35416666666666669</v>
      </c>
      <c r="C16" s="222">
        <v>2.0833333333333332E-2</v>
      </c>
      <c r="D16" s="222">
        <v>0.66666666666666663</v>
      </c>
      <c r="E16" s="116">
        <f t="shared" si="5"/>
        <v>0.29166666666666663</v>
      </c>
      <c r="F16" s="207">
        <v>0</v>
      </c>
      <c r="G16" s="1" t="s">
        <v>665</v>
      </c>
      <c r="H16" s="7">
        <v>43233</v>
      </c>
      <c r="I16" s="45"/>
      <c r="J16" s="45"/>
      <c r="K16" s="45"/>
      <c r="L16" s="85"/>
      <c r="M16" s="18"/>
      <c r="N16" s="103"/>
      <c r="O16" s="59">
        <v>43356</v>
      </c>
      <c r="P16" s="234">
        <v>0.41666666666666669</v>
      </c>
      <c r="Q16" s="235"/>
      <c r="R16" s="236">
        <v>0.78125</v>
      </c>
      <c r="S16" s="116">
        <f t="shared" si="6"/>
        <v>0.36458333333333331</v>
      </c>
      <c r="T16" s="207">
        <v>0</v>
      </c>
      <c r="U16" s="1"/>
    </row>
    <row r="17" spans="1:21" x14ac:dyDescent="0.2">
      <c r="A17" s="7">
        <v>43114</v>
      </c>
      <c r="B17" s="45"/>
      <c r="C17" s="45"/>
      <c r="D17" s="45"/>
      <c r="E17" s="85"/>
      <c r="F17" s="18"/>
      <c r="G17" s="103"/>
      <c r="H17" s="7">
        <v>43234</v>
      </c>
      <c r="I17" s="97"/>
      <c r="J17" s="98"/>
      <c r="K17" s="98"/>
      <c r="L17" s="99">
        <f>SUM(L11:L16)</f>
        <v>1.458333333333333</v>
      </c>
      <c r="M17" s="211">
        <v>0</v>
      </c>
      <c r="N17" s="206" t="e">
        <f>IF(L17&gt;#REF!,L17-#REF!,0)</f>
        <v>#REF!</v>
      </c>
      <c r="O17" s="7">
        <v>43357</v>
      </c>
      <c r="P17" s="234">
        <v>0.41666666666666669</v>
      </c>
      <c r="Q17" s="235"/>
      <c r="R17" s="236">
        <v>0.78125</v>
      </c>
      <c r="S17" s="116">
        <f t="shared" si="6"/>
        <v>0.36458333333333331</v>
      </c>
      <c r="T17" s="207">
        <v>0</v>
      </c>
      <c r="U17" s="1"/>
    </row>
    <row r="18" spans="1:21" x14ac:dyDescent="0.2">
      <c r="A18" s="59">
        <v>43115</v>
      </c>
      <c r="B18" s="97"/>
      <c r="C18" s="98"/>
      <c r="D18" s="98"/>
      <c r="E18" s="99">
        <f>SUM(E12:E17)</f>
        <v>1.458333333333333</v>
      </c>
      <c r="F18" s="211">
        <v>0</v>
      </c>
      <c r="G18" s="206" t="e">
        <f>IF(E18&gt;#REF!,E18-#REF!,0)</f>
        <v>#REF!</v>
      </c>
      <c r="H18" s="7">
        <v>43235</v>
      </c>
      <c r="I18" s="234">
        <v>0.41666666666666669</v>
      </c>
      <c r="J18" s="235"/>
      <c r="K18" s="236">
        <v>0.78125</v>
      </c>
      <c r="L18" s="116">
        <f t="shared" ref="L18:L21" si="7">SUM(K18-I18-J18)</f>
        <v>0.36458333333333331</v>
      </c>
      <c r="M18" s="207">
        <v>0</v>
      </c>
      <c r="N18" s="1"/>
      <c r="O18" s="59">
        <v>43358</v>
      </c>
      <c r="P18" s="237"/>
      <c r="Q18" s="238"/>
      <c r="R18" s="239"/>
      <c r="S18" s="240"/>
      <c r="T18" s="207"/>
      <c r="U18" s="241"/>
    </row>
    <row r="19" spans="1:21" x14ac:dyDescent="0.2">
      <c r="A19" s="7">
        <v>43116</v>
      </c>
      <c r="B19" s="222">
        <v>0.35416666666666669</v>
      </c>
      <c r="C19" s="222">
        <v>2.0833333333333332E-2</v>
      </c>
      <c r="D19" s="222">
        <v>0.66666666666666663</v>
      </c>
      <c r="E19" s="116">
        <f t="shared" ref="E19:E23" si="8">SUM(D19-B19-C19)</f>
        <v>0.29166666666666663</v>
      </c>
      <c r="F19" s="207">
        <v>0</v>
      </c>
      <c r="G19" s="1"/>
      <c r="H19" s="7">
        <v>43236</v>
      </c>
      <c r="I19" s="234">
        <v>0.41666666666666669</v>
      </c>
      <c r="J19" s="235"/>
      <c r="K19" s="236">
        <v>0.78125</v>
      </c>
      <c r="L19" s="116">
        <f t="shared" si="7"/>
        <v>0.36458333333333331</v>
      </c>
      <c r="M19" s="207">
        <v>0</v>
      </c>
      <c r="N19" s="1"/>
      <c r="O19" s="59">
        <v>43359</v>
      </c>
      <c r="P19" s="45"/>
      <c r="Q19" s="45"/>
      <c r="R19" s="45"/>
      <c r="S19" s="85"/>
      <c r="T19" s="18"/>
      <c r="U19" s="103"/>
    </row>
    <row r="20" spans="1:21" x14ac:dyDescent="0.2">
      <c r="A20" s="7">
        <v>43117</v>
      </c>
      <c r="B20" s="222">
        <v>0.35416666666666669</v>
      </c>
      <c r="C20" s="222">
        <v>2.0833333333333332E-2</v>
      </c>
      <c r="D20" s="222">
        <v>0.66666666666666663</v>
      </c>
      <c r="E20" s="116">
        <f t="shared" si="8"/>
        <v>0.29166666666666663</v>
      </c>
      <c r="F20" s="207">
        <v>0</v>
      </c>
      <c r="G20" s="1"/>
      <c r="H20" s="7">
        <v>43237</v>
      </c>
      <c r="I20" s="234">
        <v>0.41666666666666669</v>
      </c>
      <c r="J20" s="235"/>
      <c r="K20" s="236">
        <v>0.78125</v>
      </c>
      <c r="L20" s="116">
        <f t="shared" si="7"/>
        <v>0.36458333333333331</v>
      </c>
      <c r="M20" s="207">
        <v>0</v>
      </c>
      <c r="N20" s="1"/>
      <c r="O20" s="59">
        <v>43360</v>
      </c>
      <c r="P20" s="97"/>
      <c r="Q20" s="98"/>
      <c r="R20" s="98"/>
      <c r="S20" s="99">
        <f>SUM(S14:S19)</f>
        <v>1.4583333333333333</v>
      </c>
      <c r="T20" s="211">
        <v>0</v>
      </c>
      <c r="U20" s="206" t="e">
        <f>IF(S20&gt;#REF!,S20-#REF!,0)</f>
        <v>#REF!</v>
      </c>
    </row>
    <row r="21" spans="1:21" x14ac:dyDescent="0.2">
      <c r="A21" s="7">
        <v>43118</v>
      </c>
      <c r="B21" s="222">
        <v>0.35416666666666669</v>
      </c>
      <c r="C21" s="222">
        <v>2.0833333333333332E-2</v>
      </c>
      <c r="D21" s="222">
        <v>0.66666666666666663</v>
      </c>
      <c r="E21" s="116">
        <f t="shared" si="8"/>
        <v>0.29166666666666663</v>
      </c>
      <c r="F21" s="207">
        <v>0</v>
      </c>
      <c r="G21" s="1"/>
      <c r="H21" s="7">
        <v>43238</v>
      </c>
      <c r="I21" s="234">
        <v>0.41666666666666669</v>
      </c>
      <c r="J21" s="235"/>
      <c r="K21" s="236">
        <v>0.78125</v>
      </c>
      <c r="L21" s="116">
        <f t="shared" si="7"/>
        <v>0.36458333333333331</v>
      </c>
      <c r="M21" s="207">
        <v>0</v>
      </c>
      <c r="N21" s="1"/>
      <c r="O21" s="7">
        <v>43361</v>
      </c>
      <c r="P21" s="242">
        <v>0.20833333333333334</v>
      </c>
      <c r="Q21" s="190"/>
      <c r="R21" s="243">
        <v>0.5</v>
      </c>
      <c r="S21" s="116">
        <f t="shared" ref="S21:S25" si="9">SUM(R21-P21-Q21)</f>
        <v>0.29166666666666663</v>
      </c>
      <c r="T21" s="207">
        <v>0</v>
      </c>
      <c r="U21" s="1"/>
    </row>
    <row r="22" spans="1:21" x14ac:dyDescent="0.2">
      <c r="A22" s="7">
        <v>43119</v>
      </c>
      <c r="B22" s="222">
        <v>0.35416666666666669</v>
      </c>
      <c r="C22" s="222">
        <v>2.0833333333333332E-2</v>
      </c>
      <c r="D22" s="222">
        <v>0.66666666666666663</v>
      </c>
      <c r="E22" s="116">
        <f t="shared" si="8"/>
        <v>0.29166666666666663</v>
      </c>
      <c r="F22" s="207">
        <v>0</v>
      </c>
      <c r="G22" s="1"/>
      <c r="H22" s="7">
        <v>43239</v>
      </c>
      <c r="I22" s="237"/>
      <c r="J22" s="238"/>
      <c r="K22" s="239"/>
      <c r="L22" s="240"/>
      <c r="M22" s="207"/>
      <c r="N22" s="241"/>
      <c r="O22" s="59">
        <v>43362</v>
      </c>
      <c r="P22" s="242">
        <v>0.20833333333333334</v>
      </c>
      <c r="Q22" s="190"/>
      <c r="R22" s="243">
        <v>0.5</v>
      </c>
      <c r="S22" s="116">
        <f t="shared" si="9"/>
        <v>0.29166666666666663</v>
      </c>
      <c r="T22" s="207">
        <v>0</v>
      </c>
      <c r="U22" s="1"/>
    </row>
    <row r="23" spans="1:21" x14ac:dyDescent="0.2">
      <c r="A23" s="7">
        <v>43120</v>
      </c>
      <c r="B23" s="222">
        <v>0.35416666666666669</v>
      </c>
      <c r="C23" s="222">
        <v>2.0833333333333332E-2</v>
      </c>
      <c r="D23" s="222">
        <v>0.66666666666666663</v>
      </c>
      <c r="E23" s="116">
        <f t="shared" si="8"/>
        <v>0.29166666666666663</v>
      </c>
      <c r="F23" s="207">
        <v>0</v>
      </c>
      <c r="G23" s="1"/>
      <c r="H23" s="7">
        <v>43240</v>
      </c>
      <c r="I23" s="45"/>
      <c r="J23" s="45"/>
      <c r="K23" s="45"/>
      <c r="L23" s="85"/>
      <c r="M23" s="18"/>
      <c r="N23" s="103"/>
      <c r="O23" s="59">
        <v>43363</v>
      </c>
      <c r="P23" s="242">
        <v>0.20833333333333334</v>
      </c>
      <c r="Q23" s="190"/>
      <c r="R23" s="243">
        <v>0.5</v>
      </c>
      <c r="S23" s="116">
        <f t="shared" si="9"/>
        <v>0.29166666666666663</v>
      </c>
      <c r="T23" s="207">
        <v>0</v>
      </c>
      <c r="U23" s="1"/>
    </row>
    <row r="24" spans="1:21" x14ac:dyDescent="0.2">
      <c r="A24" s="7">
        <v>43121</v>
      </c>
      <c r="B24" s="223">
        <v>0.29166666666666669</v>
      </c>
      <c r="C24" s="223">
        <v>0</v>
      </c>
      <c r="D24" s="223">
        <v>0.54166666666666663</v>
      </c>
      <c r="E24" s="116">
        <f t="shared" ref="E24" si="10">SUM(D24-B24-C24)</f>
        <v>0.24999999999999994</v>
      </c>
      <c r="F24" s="204">
        <v>6</v>
      </c>
      <c r="G24" s="1"/>
      <c r="H24" s="7">
        <v>43241</v>
      </c>
      <c r="I24" s="97"/>
      <c r="J24" s="98"/>
      <c r="K24" s="98"/>
      <c r="L24" s="99">
        <f>SUM(L18:L23)</f>
        <v>1.4583333333333333</v>
      </c>
      <c r="M24" s="211">
        <v>0</v>
      </c>
      <c r="N24" s="206" t="e">
        <f>IF(L24&gt;#REF!,L24-#REF!,0)</f>
        <v>#REF!</v>
      </c>
      <c r="O24" s="7">
        <v>43364</v>
      </c>
      <c r="P24" s="242">
        <v>0.20833333333333334</v>
      </c>
      <c r="Q24" s="190"/>
      <c r="R24" s="243">
        <v>0.5</v>
      </c>
      <c r="S24" s="116">
        <f t="shared" si="9"/>
        <v>0.29166666666666663</v>
      </c>
      <c r="T24" s="207">
        <v>0</v>
      </c>
      <c r="U24" s="1"/>
    </row>
    <row r="25" spans="1:21" x14ac:dyDescent="0.2">
      <c r="A25" s="59">
        <v>43122</v>
      </c>
      <c r="B25" s="97"/>
      <c r="C25" s="98"/>
      <c r="D25" s="98"/>
      <c r="E25" s="99">
        <f>SUM(E19:E24)</f>
        <v>1.708333333333333</v>
      </c>
      <c r="F25" s="211">
        <v>0</v>
      </c>
      <c r="G25" s="206" t="e">
        <f>IF(E25&gt;#REF!,E25-#REF!,0)</f>
        <v>#REF!</v>
      </c>
      <c r="H25" s="7">
        <v>43242</v>
      </c>
      <c r="I25" s="222">
        <v>0.35416666666666669</v>
      </c>
      <c r="J25" s="222">
        <v>2.0833333333333332E-2</v>
      </c>
      <c r="K25" s="222">
        <v>0.66666666666666663</v>
      </c>
      <c r="L25" s="116">
        <f t="shared" ref="L25:L27" si="11">SUM(K25-I25-J25)</f>
        <v>0.29166666666666663</v>
      </c>
      <c r="M25" s="207">
        <v>0</v>
      </c>
      <c r="N25" s="1"/>
      <c r="O25" s="59">
        <v>43365</v>
      </c>
      <c r="P25" s="242">
        <v>0.20833333333333334</v>
      </c>
      <c r="Q25" s="190"/>
      <c r="R25" s="243">
        <v>0.5</v>
      </c>
      <c r="S25" s="116">
        <f t="shared" si="9"/>
        <v>0.29166666666666663</v>
      </c>
      <c r="T25" s="207">
        <v>0</v>
      </c>
      <c r="U25" s="1"/>
    </row>
    <row r="26" spans="1:21" x14ac:dyDescent="0.2">
      <c r="A26" s="7">
        <v>43123</v>
      </c>
      <c r="B26" s="222">
        <v>0.35416666666666669</v>
      </c>
      <c r="C26" s="222">
        <v>2.0833333333333332E-2</v>
      </c>
      <c r="D26" s="222">
        <v>0.66666666666666663</v>
      </c>
      <c r="E26" s="116">
        <f t="shared" ref="E26:E30" si="12">SUM(D26-B26-C26)</f>
        <v>0.29166666666666663</v>
      </c>
      <c r="F26" s="207">
        <v>0</v>
      </c>
      <c r="G26" s="1"/>
      <c r="H26" s="7">
        <v>43243</v>
      </c>
      <c r="I26" s="222">
        <v>0.35416666666666669</v>
      </c>
      <c r="J26" s="222">
        <v>2.0833333333333332E-2</v>
      </c>
      <c r="K26" s="222">
        <v>0.66666666666666663</v>
      </c>
      <c r="L26" s="116">
        <f t="shared" si="11"/>
        <v>0.29166666666666663</v>
      </c>
      <c r="M26" s="207">
        <v>0</v>
      </c>
      <c r="N26" s="1"/>
      <c r="O26" s="59">
        <v>43366</v>
      </c>
      <c r="P26" s="45"/>
      <c r="Q26" s="45"/>
      <c r="R26" s="45"/>
      <c r="S26" s="85"/>
      <c r="T26" s="18"/>
      <c r="U26" s="103"/>
    </row>
    <row r="27" spans="1:21" x14ac:dyDescent="0.2">
      <c r="A27" s="7">
        <v>43124</v>
      </c>
      <c r="B27" s="222">
        <v>0.35416666666666669</v>
      </c>
      <c r="C27" s="222">
        <v>2.0833333333333332E-2</v>
      </c>
      <c r="D27" s="222">
        <v>0.66666666666666663</v>
      </c>
      <c r="E27" s="116">
        <f t="shared" si="12"/>
        <v>0.29166666666666663</v>
      </c>
      <c r="F27" s="207">
        <v>0</v>
      </c>
      <c r="G27" s="1"/>
      <c r="H27" s="7">
        <v>43244</v>
      </c>
      <c r="I27" s="222">
        <v>0.35416666666666669</v>
      </c>
      <c r="J27" s="222">
        <v>2.0833333333333332E-2</v>
      </c>
      <c r="K27" s="222">
        <v>0.66666666666666663</v>
      </c>
      <c r="L27" s="116">
        <f t="shared" si="11"/>
        <v>0.29166666666666663</v>
      </c>
      <c r="M27" s="207">
        <v>0</v>
      </c>
      <c r="N27" s="1"/>
      <c r="O27" s="231">
        <v>43367</v>
      </c>
      <c r="P27" s="97"/>
      <c r="Q27" s="98"/>
      <c r="R27" s="98"/>
      <c r="S27" s="99">
        <f>SUM(S21:S26)</f>
        <v>1.458333333333333</v>
      </c>
      <c r="T27" s="211">
        <v>0</v>
      </c>
      <c r="U27" s="206" t="e">
        <f>IF(S27&gt;#REF!,S27-#REF!,0)</f>
        <v>#REF!</v>
      </c>
    </row>
    <row r="28" spans="1:21" x14ac:dyDescent="0.2">
      <c r="A28" s="7">
        <v>43125</v>
      </c>
      <c r="B28" s="222">
        <v>0.35416666666666669</v>
      </c>
      <c r="C28" s="222">
        <v>2.0833333333333332E-2</v>
      </c>
      <c r="D28" s="222">
        <v>0.66666666666666663</v>
      </c>
      <c r="E28" s="116">
        <f t="shared" si="12"/>
        <v>0.29166666666666663</v>
      </c>
      <c r="F28" s="207">
        <v>0</v>
      </c>
      <c r="G28" s="1"/>
      <c r="H28" s="7">
        <v>43245</v>
      </c>
      <c r="I28" s="75"/>
      <c r="J28" s="75"/>
      <c r="K28" s="75"/>
      <c r="L28" s="138"/>
      <c r="M28" s="76"/>
      <c r="N28" s="202" t="s">
        <v>667</v>
      </c>
      <c r="O28" s="7">
        <v>43368</v>
      </c>
      <c r="P28" s="234">
        <v>0.41666666666666669</v>
      </c>
      <c r="Q28" s="235"/>
      <c r="R28" s="236">
        <v>0.78125</v>
      </c>
      <c r="S28" s="116">
        <f t="shared" ref="S28:S31" si="13">SUM(R28-P28-Q28)</f>
        <v>0.36458333333333331</v>
      </c>
      <c r="T28" s="207">
        <v>0</v>
      </c>
      <c r="U28" s="1"/>
    </row>
    <row r="29" spans="1:21" x14ac:dyDescent="0.2">
      <c r="A29" s="7">
        <v>43126</v>
      </c>
      <c r="B29" s="222">
        <v>0.35416666666666669</v>
      </c>
      <c r="C29" s="222">
        <v>2.0833333333333332E-2</v>
      </c>
      <c r="D29" s="222">
        <v>0.66666666666666663</v>
      </c>
      <c r="E29" s="116">
        <f t="shared" si="12"/>
        <v>0.29166666666666663</v>
      </c>
      <c r="F29" s="207">
        <v>0</v>
      </c>
      <c r="G29" s="1"/>
      <c r="H29" s="7">
        <v>43246</v>
      </c>
      <c r="I29" s="245"/>
      <c r="J29" s="246"/>
      <c r="K29" s="246"/>
      <c r="L29" s="247"/>
      <c r="M29" s="246"/>
      <c r="N29" s="248" t="s">
        <v>674</v>
      </c>
      <c r="O29" s="59">
        <v>43369</v>
      </c>
      <c r="P29" s="234">
        <v>0.41666666666666669</v>
      </c>
      <c r="Q29" s="235"/>
      <c r="R29" s="236">
        <v>0.78125</v>
      </c>
      <c r="S29" s="116">
        <f t="shared" si="13"/>
        <v>0.36458333333333331</v>
      </c>
      <c r="T29" s="207">
        <v>0</v>
      </c>
      <c r="U29" s="1"/>
    </row>
    <row r="30" spans="1:21" x14ac:dyDescent="0.2">
      <c r="A30" s="7">
        <v>43127</v>
      </c>
      <c r="B30" s="222">
        <v>0.35416666666666669</v>
      </c>
      <c r="C30" s="222">
        <v>2.0833333333333332E-2</v>
      </c>
      <c r="D30" s="222">
        <v>0.66666666666666663</v>
      </c>
      <c r="E30" s="116">
        <f t="shared" si="12"/>
        <v>0.29166666666666663</v>
      </c>
      <c r="F30" s="207">
        <v>0</v>
      </c>
      <c r="G30" s="1"/>
      <c r="H30" s="7">
        <v>43247</v>
      </c>
      <c r="I30" s="45"/>
      <c r="J30" s="45"/>
      <c r="K30" s="45"/>
      <c r="L30" s="85"/>
      <c r="M30" s="18"/>
      <c r="N30" s="103"/>
      <c r="O30" s="59">
        <v>43370</v>
      </c>
      <c r="P30" s="234">
        <v>0.41666666666666669</v>
      </c>
      <c r="Q30" s="235"/>
      <c r="R30" s="236">
        <v>0.78125</v>
      </c>
      <c r="S30" s="116">
        <f t="shared" si="13"/>
        <v>0.36458333333333331</v>
      </c>
      <c r="T30" s="207">
        <v>0</v>
      </c>
      <c r="U30" s="1"/>
    </row>
    <row r="31" spans="1:21" x14ac:dyDescent="0.2">
      <c r="A31" s="7">
        <v>43128</v>
      </c>
      <c r="B31" s="45"/>
      <c r="C31" s="45"/>
      <c r="D31" s="45"/>
      <c r="E31" s="85"/>
      <c r="F31" s="18"/>
      <c r="G31" s="103"/>
      <c r="H31" s="7">
        <v>43248</v>
      </c>
      <c r="I31" s="97"/>
      <c r="J31" s="98"/>
      <c r="K31" s="98"/>
      <c r="L31" s="99">
        <f>SUM(L25:L30)</f>
        <v>0.87499999999999989</v>
      </c>
      <c r="M31" s="211">
        <v>0</v>
      </c>
      <c r="N31" s="206" t="e">
        <f>IF(L31&gt;#REF!,L31-#REF!,0)</f>
        <v>#REF!</v>
      </c>
      <c r="O31" s="7">
        <v>43371</v>
      </c>
      <c r="P31" s="234">
        <v>0.41666666666666669</v>
      </c>
      <c r="Q31" s="235"/>
      <c r="R31" s="236">
        <v>0.78125</v>
      </c>
      <c r="S31" s="116">
        <f t="shared" si="13"/>
        <v>0.36458333333333331</v>
      </c>
      <c r="T31" s="207">
        <v>0</v>
      </c>
      <c r="U31" s="1"/>
    </row>
    <row r="32" spans="1:21" x14ac:dyDescent="0.2">
      <c r="A32" s="59">
        <v>43129</v>
      </c>
      <c r="B32" s="97"/>
      <c r="C32" s="98"/>
      <c r="D32" s="98"/>
      <c r="E32" s="99">
        <f>SUM(E26:E31)</f>
        <v>1.458333333333333</v>
      </c>
      <c r="F32" s="211">
        <v>0</v>
      </c>
      <c r="G32" s="206" t="e">
        <f>IF(E32&gt;#REF!,E32-#REF!,0)</f>
        <v>#REF!</v>
      </c>
      <c r="H32" s="7">
        <v>43249</v>
      </c>
      <c r="I32" s="222">
        <v>0.35416666666666669</v>
      </c>
      <c r="J32" s="222">
        <v>2.0833333333333332E-2</v>
      </c>
      <c r="K32" s="222">
        <v>0.66666666666666663</v>
      </c>
      <c r="L32" s="116">
        <f t="shared" ref="L32:L33" si="14">SUM(K32-I32-J32)</f>
        <v>0.29166666666666663</v>
      </c>
      <c r="M32" s="207">
        <v>0</v>
      </c>
      <c r="N32" s="1"/>
      <c r="O32" s="59">
        <v>43372</v>
      </c>
      <c r="P32" s="237"/>
      <c r="Q32" s="238"/>
      <c r="R32" s="239"/>
      <c r="S32" s="240"/>
      <c r="T32" s="207"/>
      <c r="U32" s="1"/>
    </row>
    <row r="33" spans="1:21" x14ac:dyDescent="0.2">
      <c r="A33" s="7">
        <v>43130</v>
      </c>
      <c r="B33" s="222">
        <v>0.35416666666666669</v>
      </c>
      <c r="C33" s="222">
        <v>2.0833333333333332E-2</v>
      </c>
      <c r="D33" s="222">
        <v>0.66666666666666663</v>
      </c>
      <c r="E33" s="116">
        <f t="shared" ref="E33" si="15">SUM(D33-B33-C33)</f>
        <v>0.29166666666666663</v>
      </c>
      <c r="F33" s="207">
        <v>0</v>
      </c>
      <c r="G33" s="1"/>
      <c r="H33" s="7">
        <v>43250</v>
      </c>
      <c r="I33" s="222">
        <v>0.35416666666666669</v>
      </c>
      <c r="J33" s="222">
        <v>2.0833333333333332E-2</v>
      </c>
      <c r="K33" s="222">
        <v>0.66666666666666663</v>
      </c>
      <c r="L33" s="116">
        <f t="shared" si="14"/>
        <v>0.29166666666666663</v>
      </c>
      <c r="M33" s="207">
        <v>0</v>
      </c>
      <c r="N33" s="1"/>
      <c r="O33" s="7"/>
      <c r="P33" s="8"/>
      <c r="Q33" s="8"/>
      <c r="R33" s="8"/>
      <c r="S33" s="85"/>
      <c r="T33" s="43"/>
      <c r="U33" s="1"/>
    </row>
    <row r="34" spans="1:21" x14ac:dyDescent="0.2">
      <c r="A34" s="7"/>
      <c r="B34" s="8"/>
      <c r="C34" s="8"/>
      <c r="D34" s="8"/>
      <c r="E34" s="85"/>
      <c r="F34" s="43"/>
      <c r="G34" s="1"/>
      <c r="H34" s="7"/>
      <c r="I34" s="8"/>
      <c r="J34" s="8"/>
      <c r="K34" s="8"/>
      <c r="L34" s="85"/>
      <c r="M34" s="43"/>
      <c r="N34" s="1"/>
      <c r="O34" s="7"/>
      <c r="P34" s="8"/>
      <c r="Q34" s="8"/>
      <c r="R34" s="8"/>
      <c r="S34" s="85"/>
      <c r="T34" s="43"/>
      <c r="U34" s="1"/>
    </row>
    <row r="35" spans="1:21" x14ac:dyDescent="0.2">
      <c r="A35" s="7"/>
      <c r="B35" s="8"/>
      <c r="C35" s="8"/>
      <c r="D35" s="8"/>
      <c r="E35" s="85"/>
      <c r="F35" s="43"/>
      <c r="G35" s="1"/>
      <c r="H35" s="7"/>
      <c r="I35" s="8"/>
      <c r="J35" s="8"/>
      <c r="K35" s="8"/>
      <c r="L35" s="85"/>
      <c r="M35" s="43"/>
      <c r="N35" s="1"/>
      <c r="O35" s="7"/>
      <c r="P35" s="8"/>
      <c r="Q35" s="8"/>
      <c r="R35" s="8"/>
      <c r="S35" s="85"/>
      <c r="T35" s="43"/>
      <c r="U35" s="1"/>
    </row>
    <row r="36" spans="1:21" x14ac:dyDescent="0.2">
      <c r="A36" s="7"/>
      <c r="B36" s="8"/>
      <c r="C36" s="8"/>
      <c r="D36" s="8"/>
      <c r="E36" s="85"/>
      <c r="F36" s="43"/>
      <c r="G36" s="1"/>
      <c r="H36" s="7"/>
      <c r="I36" s="8"/>
      <c r="J36" s="8"/>
      <c r="K36" s="8"/>
      <c r="L36" s="85"/>
      <c r="M36" s="43"/>
      <c r="N36" s="1"/>
      <c r="O36" s="7"/>
      <c r="P36" s="8"/>
      <c r="Q36" s="8"/>
      <c r="R36" s="8"/>
      <c r="S36" s="85"/>
      <c r="T36" s="43"/>
      <c r="U36" s="1"/>
    </row>
    <row r="37" spans="1:21" x14ac:dyDescent="0.2">
      <c r="A37" s="7"/>
      <c r="B37" s="8"/>
      <c r="C37" s="8"/>
      <c r="D37" s="8"/>
      <c r="E37" s="85"/>
      <c r="F37" s="43"/>
      <c r="G37" s="1"/>
      <c r="H37" s="7"/>
      <c r="I37" s="8"/>
      <c r="J37" s="8"/>
      <c r="K37" s="8"/>
      <c r="L37" s="85"/>
      <c r="M37" s="43"/>
      <c r="N37" s="1"/>
      <c r="O37" s="7"/>
      <c r="P37" s="8"/>
      <c r="Q37" s="8"/>
      <c r="R37" s="8"/>
      <c r="S37" s="85"/>
      <c r="T37" s="43"/>
      <c r="U37" s="1"/>
    </row>
    <row r="38" spans="1:21" x14ac:dyDescent="0.2">
      <c r="A38" s="7"/>
      <c r="B38" s="8"/>
      <c r="C38" s="8"/>
      <c r="D38" s="8"/>
      <c r="E38" s="85"/>
      <c r="F38" s="43"/>
      <c r="G38" s="1"/>
      <c r="H38" s="7"/>
      <c r="I38" s="8"/>
      <c r="J38" s="8"/>
      <c r="K38" s="8"/>
      <c r="L38" s="85"/>
      <c r="M38" s="43"/>
      <c r="N38" s="1"/>
      <c r="O38" s="7"/>
      <c r="P38" s="8"/>
      <c r="Q38" s="8"/>
      <c r="R38" s="8"/>
      <c r="S38" s="85"/>
      <c r="T38" s="43"/>
      <c r="U38" s="1"/>
    </row>
    <row r="39" spans="1:21" x14ac:dyDescent="0.2">
      <c r="A39" s="7"/>
      <c r="B39" s="8"/>
      <c r="C39" s="8"/>
      <c r="D39" s="8"/>
      <c r="E39" s="85"/>
      <c r="F39" s="43"/>
      <c r="G39" s="1"/>
      <c r="H39" s="7"/>
      <c r="I39" s="8"/>
      <c r="J39" s="8"/>
      <c r="K39" s="8"/>
      <c r="L39" s="85"/>
      <c r="M39" s="43"/>
      <c r="N39" s="1"/>
      <c r="O39" s="7"/>
      <c r="P39" s="8"/>
      <c r="Q39" s="8"/>
      <c r="R39" s="8"/>
      <c r="S39" s="85"/>
      <c r="T39" s="43"/>
      <c r="U39" s="1"/>
    </row>
    <row r="40" spans="1:21" x14ac:dyDescent="0.2">
      <c r="A40" s="7"/>
      <c r="B40" s="8"/>
      <c r="C40" s="8"/>
      <c r="D40" s="8"/>
      <c r="E40" s="85"/>
      <c r="F40" s="43"/>
      <c r="G40" s="1"/>
      <c r="H40" s="7"/>
      <c r="I40" s="8"/>
      <c r="J40" s="8"/>
      <c r="K40" s="8"/>
      <c r="L40" s="85"/>
      <c r="M40" s="43"/>
      <c r="N40" s="1"/>
      <c r="O40" s="7"/>
      <c r="P40" s="8"/>
      <c r="Q40" s="8"/>
      <c r="R40" s="8"/>
      <c r="S40" s="85"/>
      <c r="T40" s="43"/>
      <c r="U40" s="1"/>
    </row>
    <row r="41" spans="1:21" x14ac:dyDescent="0.2">
      <c r="A41" s="7"/>
      <c r="B41" s="8"/>
      <c r="C41" s="8"/>
      <c r="D41" s="8"/>
      <c r="E41" s="85"/>
      <c r="F41" s="43"/>
      <c r="G41" s="1"/>
      <c r="H41" s="7"/>
      <c r="I41" s="8"/>
      <c r="J41" s="8"/>
      <c r="K41" s="8"/>
      <c r="L41" s="85"/>
      <c r="M41" s="43"/>
      <c r="N41" s="1"/>
      <c r="O41" s="7"/>
      <c r="P41" s="8"/>
      <c r="Q41" s="8"/>
      <c r="R41" s="8"/>
      <c r="S41" s="85"/>
      <c r="T41" s="43"/>
      <c r="U41" s="1"/>
    </row>
    <row r="42" spans="1:21" x14ac:dyDescent="0.2">
      <c r="A42" s="7"/>
      <c r="B42" s="8"/>
      <c r="C42" s="8"/>
      <c r="D42" s="8"/>
      <c r="E42" s="85"/>
      <c r="F42" s="43"/>
      <c r="G42" s="1"/>
      <c r="H42" s="7"/>
      <c r="I42" s="8"/>
      <c r="J42" s="8"/>
      <c r="K42" s="8"/>
      <c r="L42" s="85"/>
      <c r="M42" s="43"/>
      <c r="N42" s="1"/>
      <c r="O42" s="7"/>
      <c r="P42" s="8"/>
      <c r="Q42" s="8"/>
      <c r="R42" s="8"/>
      <c r="S42" s="85"/>
      <c r="T42" s="43"/>
      <c r="U42" s="1"/>
    </row>
    <row r="43" spans="1:21" x14ac:dyDescent="0.2">
      <c r="A43" s="7"/>
      <c r="B43" s="8"/>
      <c r="C43" s="8"/>
      <c r="D43" s="8"/>
      <c r="E43" s="85"/>
      <c r="F43" s="43"/>
      <c r="G43" s="1"/>
      <c r="H43" s="7"/>
      <c r="I43" s="8"/>
      <c r="J43" s="8"/>
      <c r="K43" s="8"/>
      <c r="L43" s="85"/>
      <c r="M43" s="43"/>
      <c r="N43" s="1"/>
      <c r="O43" s="7"/>
      <c r="P43" s="8"/>
      <c r="Q43" s="8"/>
      <c r="R43" s="8"/>
      <c r="S43" s="85"/>
      <c r="T43" s="43"/>
      <c r="U43" s="1"/>
    </row>
    <row r="44" spans="1:21" x14ac:dyDescent="0.2">
      <c r="A44" s="7"/>
      <c r="B44" s="8"/>
      <c r="C44" s="8"/>
      <c r="D44" s="8"/>
      <c r="E44" s="85"/>
      <c r="F44" s="43"/>
      <c r="G44" s="1"/>
      <c r="H44" s="7"/>
      <c r="I44" s="8"/>
      <c r="J44" s="8"/>
      <c r="K44" s="8"/>
      <c r="L44" s="85"/>
      <c r="M44" s="43"/>
      <c r="N44" s="1"/>
      <c r="O44" s="7"/>
      <c r="P44" s="8"/>
      <c r="Q44" s="8"/>
      <c r="R44" s="8"/>
      <c r="S44" s="85"/>
      <c r="T44" s="43"/>
      <c r="U44" s="1"/>
    </row>
    <row r="45" spans="1:21" x14ac:dyDescent="0.2">
      <c r="A45" s="7"/>
      <c r="B45" s="8"/>
      <c r="C45" s="8"/>
      <c r="D45" s="8"/>
      <c r="E45" s="85"/>
      <c r="F45" s="43"/>
      <c r="G45" s="1"/>
      <c r="H45" s="7"/>
      <c r="I45" s="8"/>
      <c r="J45" s="8"/>
      <c r="K45" s="8"/>
      <c r="L45" s="85"/>
      <c r="M45" s="43"/>
      <c r="N45" s="1"/>
      <c r="O45" s="7"/>
      <c r="P45" s="8"/>
      <c r="Q45" s="8"/>
      <c r="R45" s="8"/>
      <c r="S45" s="85"/>
      <c r="T45" s="43"/>
      <c r="U45" s="1"/>
    </row>
    <row r="46" spans="1:21" x14ac:dyDescent="0.2">
      <c r="A46" s="7"/>
      <c r="B46" s="8"/>
      <c r="C46" s="8"/>
      <c r="D46" s="8"/>
      <c r="E46" s="85"/>
      <c r="F46" s="43"/>
      <c r="G46" s="1"/>
      <c r="H46" s="7"/>
      <c r="I46" s="8"/>
      <c r="J46" s="8"/>
      <c r="K46" s="8"/>
      <c r="L46" s="85"/>
      <c r="M46" s="43"/>
      <c r="N46" s="1"/>
      <c r="O46" s="7"/>
      <c r="P46" s="8"/>
      <c r="Q46" s="8"/>
      <c r="R46" s="8"/>
      <c r="S46" s="85"/>
      <c r="T46" s="43"/>
      <c r="U46" s="1"/>
    </row>
    <row r="47" spans="1:21" x14ac:dyDescent="0.2">
      <c r="A47" s="7"/>
      <c r="B47" s="8"/>
      <c r="C47" s="8"/>
      <c r="D47" s="8"/>
      <c r="E47" s="85"/>
      <c r="F47" s="44"/>
      <c r="G47" s="29"/>
      <c r="H47" s="7"/>
      <c r="I47" s="8"/>
      <c r="J47" s="8"/>
      <c r="K47" s="8"/>
      <c r="L47" s="85"/>
      <c r="M47" s="44"/>
      <c r="N47" s="29"/>
      <c r="O47" s="7"/>
      <c r="P47" s="8"/>
      <c r="Q47" s="8"/>
      <c r="R47" s="8"/>
      <c r="S47" s="85"/>
      <c r="T47" s="44"/>
      <c r="U47" s="29"/>
    </row>
    <row r="48" spans="1:21" x14ac:dyDescent="0.2">
      <c r="A48" s="7"/>
      <c r="B48" s="8"/>
      <c r="C48" s="8"/>
      <c r="D48" s="8"/>
      <c r="E48" s="85"/>
      <c r="F48" s="43"/>
      <c r="G48" s="1"/>
      <c r="H48" s="7"/>
      <c r="I48" s="8"/>
      <c r="J48" s="8"/>
      <c r="K48" s="8"/>
      <c r="L48" s="85"/>
      <c r="M48" s="43"/>
      <c r="N48" s="1"/>
      <c r="O48" s="7"/>
      <c r="P48" s="8"/>
      <c r="Q48" s="8"/>
      <c r="R48" s="8"/>
      <c r="S48" s="85"/>
      <c r="T48" s="43"/>
      <c r="U48" s="1"/>
    </row>
    <row r="49" spans="1:21" x14ac:dyDescent="0.2">
      <c r="A49" s="7"/>
      <c r="B49" s="8"/>
      <c r="C49" s="8"/>
      <c r="D49" s="8"/>
      <c r="E49" s="85"/>
      <c r="F49" s="43"/>
      <c r="G49" s="1"/>
      <c r="H49" s="7"/>
      <c r="I49" s="8"/>
      <c r="J49" s="8"/>
      <c r="K49" s="8"/>
      <c r="L49" s="85"/>
      <c r="M49" s="43"/>
      <c r="N49" s="1"/>
      <c r="O49" s="7"/>
      <c r="P49" s="8"/>
      <c r="Q49" s="8"/>
      <c r="R49" s="8"/>
      <c r="S49" s="85"/>
      <c r="T49" s="43"/>
      <c r="U49" s="1"/>
    </row>
    <row r="50" spans="1:21" x14ac:dyDescent="0.2">
      <c r="A50" s="7"/>
      <c r="B50" s="8"/>
      <c r="C50" s="8"/>
      <c r="D50" s="8"/>
      <c r="E50" s="85"/>
      <c r="F50" s="43"/>
      <c r="G50" s="1"/>
      <c r="H50" s="7"/>
      <c r="I50" s="8"/>
      <c r="J50" s="8"/>
      <c r="K50" s="8"/>
      <c r="L50" s="85"/>
      <c r="M50" s="43"/>
      <c r="N50" s="1"/>
      <c r="O50" s="7"/>
      <c r="P50" s="8"/>
      <c r="Q50" s="8"/>
      <c r="R50" s="8"/>
      <c r="S50" s="85"/>
      <c r="T50" s="43"/>
      <c r="U50" s="1"/>
    </row>
    <row r="51" spans="1:21" x14ac:dyDescent="0.2">
      <c r="A51" s="7"/>
      <c r="B51" s="8"/>
      <c r="C51" s="8"/>
      <c r="D51" s="8"/>
      <c r="E51" s="85"/>
      <c r="F51" s="43"/>
      <c r="G51" s="1"/>
      <c r="H51" s="7"/>
      <c r="I51" s="8"/>
      <c r="J51" s="8"/>
      <c r="K51" s="8"/>
      <c r="L51" s="85"/>
      <c r="M51" s="43"/>
      <c r="N51" s="1"/>
      <c r="O51" s="7"/>
      <c r="P51" s="8"/>
      <c r="Q51" s="8"/>
      <c r="R51" s="8"/>
      <c r="S51" s="85"/>
      <c r="T51" s="43"/>
      <c r="U51" s="1"/>
    </row>
    <row r="52" spans="1:21" x14ac:dyDescent="0.2">
      <c r="A52" s="7"/>
      <c r="B52" s="8"/>
      <c r="C52" s="8"/>
      <c r="D52" s="8"/>
      <c r="E52" s="85"/>
      <c r="F52" s="43"/>
      <c r="G52" s="1"/>
      <c r="H52" s="7"/>
      <c r="I52" s="8"/>
      <c r="J52" s="8"/>
      <c r="K52" s="8"/>
      <c r="L52" s="85"/>
      <c r="M52" s="43"/>
      <c r="N52" s="1"/>
      <c r="O52" s="7"/>
      <c r="P52" s="8"/>
      <c r="Q52" s="8"/>
      <c r="R52" s="8"/>
      <c r="S52" s="85"/>
      <c r="T52" s="43"/>
      <c r="U52" s="1"/>
    </row>
    <row r="53" spans="1:21" x14ac:dyDescent="0.2">
      <c r="A53" s="7"/>
      <c r="B53" s="8"/>
      <c r="C53" s="8"/>
      <c r="D53" s="8"/>
      <c r="E53" s="85"/>
      <c r="F53" s="43"/>
      <c r="G53" s="1"/>
      <c r="H53" s="7"/>
      <c r="I53" s="8"/>
      <c r="J53" s="8"/>
      <c r="K53" s="8"/>
      <c r="L53" s="85"/>
      <c r="M53" s="43"/>
      <c r="N53" s="1"/>
      <c r="O53" s="7"/>
      <c r="P53" s="8"/>
      <c r="Q53" s="8"/>
      <c r="R53" s="8"/>
      <c r="S53" s="85"/>
      <c r="T53" s="43"/>
      <c r="U53" s="1"/>
    </row>
    <row r="54" spans="1:21" ht="13.5" thickBot="1" x14ac:dyDescent="0.25">
      <c r="A54" s="7"/>
      <c r="B54" s="8"/>
      <c r="C54" s="8"/>
      <c r="D54" s="8"/>
      <c r="E54" s="85"/>
      <c r="F54" s="43"/>
      <c r="G54" s="1"/>
      <c r="H54" s="7"/>
      <c r="I54" s="8"/>
      <c r="J54" s="8"/>
      <c r="K54" s="8"/>
      <c r="L54" s="85"/>
      <c r="M54" s="43"/>
      <c r="N54" s="1"/>
      <c r="O54" s="7"/>
      <c r="P54" s="8"/>
      <c r="Q54" s="8"/>
      <c r="R54" s="8"/>
      <c r="S54" s="85"/>
      <c r="T54" s="43"/>
      <c r="U54" s="1"/>
    </row>
    <row r="55" spans="1:21" ht="13.5" thickBot="1" x14ac:dyDescent="0.25">
      <c r="A55" s="17" t="s">
        <v>46</v>
      </c>
      <c r="B55" s="15" t="s">
        <v>47</v>
      </c>
      <c r="C55" s="15"/>
      <c r="D55" s="15"/>
      <c r="E55" s="15"/>
      <c r="F55" s="53" t="s">
        <v>114</v>
      </c>
      <c r="G55" s="16" t="s">
        <v>70</v>
      </c>
      <c r="H55" s="17" t="s">
        <v>46</v>
      </c>
      <c r="I55" s="15" t="s">
        <v>47</v>
      </c>
      <c r="J55" s="15"/>
      <c r="K55" s="15"/>
      <c r="L55" s="15"/>
      <c r="M55" s="53" t="s">
        <v>118</v>
      </c>
      <c r="N55" s="16" t="s">
        <v>70</v>
      </c>
      <c r="O55" s="17" t="s">
        <v>46</v>
      </c>
      <c r="P55" s="15" t="s">
        <v>47</v>
      </c>
      <c r="Q55" s="15"/>
      <c r="R55" s="15"/>
      <c r="S55" s="15"/>
      <c r="T55" s="53" t="s">
        <v>122</v>
      </c>
      <c r="U55" s="16" t="s">
        <v>70</v>
      </c>
    </row>
    <row r="56" spans="1:21" x14ac:dyDescent="0.2">
      <c r="A56" s="3" t="s">
        <v>18</v>
      </c>
      <c r="B56" s="4" t="s">
        <v>19</v>
      </c>
      <c r="C56" s="4" t="s">
        <v>21</v>
      </c>
      <c r="D56" s="4" t="s">
        <v>20</v>
      </c>
      <c r="E56" s="5" t="s">
        <v>43</v>
      </c>
      <c r="F56" s="5" t="s">
        <v>22</v>
      </c>
      <c r="G56" s="6" t="s">
        <v>30</v>
      </c>
      <c r="H56" s="3" t="s">
        <v>18</v>
      </c>
      <c r="I56" s="4" t="s">
        <v>19</v>
      </c>
      <c r="J56" s="4" t="s">
        <v>21</v>
      </c>
      <c r="K56" s="4" t="s">
        <v>20</v>
      </c>
      <c r="L56" s="5" t="s">
        <v>43</v>
      </c>
      <c r="M56" s="5" t="s">
        <v>22</v>
      </c>
      <c r="N56" s="6" t="s">
        <v>30</v>
      </c>
      <c r="O56" s="3" t="s">
        <v>18</v>
      </c>
      <c r="P56" s="4" t="s">
        <v>19</v>
      </c>
      <c r="Q56" s="4" t="s">
        <v>21</v>
      </c>
      <c r="R56" s="4" t="s">
        <v>20</v>
      </c>
      <c r="S56" s="5" t="s">
        <v>43</v>
      </c>
      <c r="T56" s="5" t="s">
        <v>22</v>
      </c>
      <c r="U56" s="6" t="s">
        <v>30</v>
      </c>
    </row>
    <row r="57" spans="1:21" x14ac:dyDescent="0.2">
      <c r="A57" s="7">
        <v>43131</v>
      </c>
      <c r="B57" s="222">
        <v>0.35416666666666669</v>
      </c>
      <c r="C57" s="222">
        <v>2.0833333333333332E-2</v>
      </c>
      <c r="D57" s="222">
        <v>0.66666666666666663</v>
      </c>
      <c r="E57" s="116">
        <f t="shared" ref="E57:E60" si="16">SUM(D57-B57-C57)</f>
        <v>0.29166666666666663</v>
      </c>
      <c r="F57" s="207">
        <v>0</v>
      </c>
      <c r="G57" s="1"/>
      <c r="H57" s="7">
        <v>43251</v>
      </c>
      <c r="I57" s="222">
        <v>0.35416666666666669</v>
      </c>
      <c r="J57" s="222">
        <v>2.0833333333333332E-2</v>
      </c>
      <c r="K57" s="222">
        <v>0.66666666666666663</v>
      </c>
      <c r="L57" s="116">
        <f t="shared" ref="L57:L58" si="17">SUM(K57-I57-J57)</f>
        <v>0.29166666666666663</v>
      </c>
      <c r="M57" s="207">
        <v>0</v>
      </c>
      <c r="N57" s="1"/>
      <c r="O57" s="7">
        <v>43373</v>
      </c>
      <c r="P57" s="45"/>
      <c r="Q57" s="45"/>
      <c r="R57" s="45"/>
      <c r="S57" s="85"/>
      <c r="T57" s="18"/>
      <c r="U57" s="103"/>
    </row>
    <row r="58" spans="1:21" x14ac:dyDescent="0.2">
      <c r="A58" s="7">
        <v>43132</v>
      </c>
      <c r="B58" s="222">
        <v>0.35416666666666669</v>
      </c>
      <c r="C58" s="222">
        <v>2.0833333333333332E-2</v>
      </c>
      <c r="D58" s="222">
        <v>0.66666666666666663</v>
      </c>
      <c r="E58" s="116">
        <f t="shared" si="16"/>
        <v>0.29166666666666663</v>
      </c>
      <c r="F58" s="207">
        <v>0</v>
      </c>
      <c r="G58" s="1"/>
      <c r="H58" s="7">
        <v>43252</v>
      </c>
      <c r="I58" s="222">
        <v>0.35416666666666669</v>
      </c>
      <c r="J58" s="222">
        <v>2.0833333333333332E-2</v>
      </c>
      <c r="K58" s="222">
        <v>0.66666666666666663</v>
      </c>
      <c r="L58" s="116">
        <f t="shared" si="17"/>
        <v>0.29166666666666663</v>
      </c>
      <c r="M58" s="207">
        <v>0</v>
      </c>
      <c r="N58" s="1"/>
      <c r="O58" s="59">
        <v>43374</v>
      </c>
      <c r="P58" s="97"/>
      <c r="Q58" s="98"/>
      <c r="R58" s="98"/>
      <c r="S58" s="99">
        <f>SUM(S52:S57)</f>
        <v>0</v>
      </c>
      <c r="T58" s="211">
        <v>0</v>
      </c>
      <c r="U58" s="206" t="e">
        <f>IF(S58&gt;#REF!,S58-#REF!,0)</f>
        <v>#REF!</v>
      </c>
    </row>
    <row r="59" spans="1:21" x14ac:dyDescent="0.2">
      <c r="A59" s="7">
        <v>43133</v>
      </c>
      <c r="B59" s="222">
        <v>0.35416666666666669</v>
      </c>
      <c r="C59" s="222">
        <v>2.0833333333333332E-2</v>
      </c>
      <c r="D59" s="222">
        <v>0.66666666666666663</v>
      </c>
      <c r="E59" s="116">
        <f t="shared" si="16"/>
        <v>0.29166666666666663</v>
      </c>
      <c r="F59" s="207">
        <v>0</v>
      </c>
      <c r="G59" s="1"/>
      <c r="H59" s="7">
        <v>43253</v>
      </c>
      <c r="I59" s="222">
        <v>0.35416666666666702</v>
      </c>
      <c r="J59" s="222">
        <v>2.0833333333333301E-2</v>
      </c>
      <c r="K59" s="222">
        <v>0.66666666666666696</v>
      </c>
      <c r="L59" s="116">
        <f t="shared" ref="L59" si="18">SUM(K59-I59-J59)</f>
        <v>0.29166666666666663</v>
      </c>
      <c r="M59" s="207">
        <v>0</v>
      </c>
      <c r="N59" s="241"/>
      <c r="O59" s="7">
        <v>43375</v>
      </c>
      <c r="P59" s="242">
        <v>0.20833333333333334</v>
      </c>
      <c r="Q59" s="190"/>
      <c r="R59" s="243">
        <v>0.5</v>
      </c>
      <c r="S59" s="116">
        <f t="shared" ref="S59:S63" si="19">SUM(R59-P59-Q59)</f>
        <v>0.29166666666666663</v>
      </c>
      <c r="T59" s="207">
        <v>0</v>
      </c>
      <c r="U59" s="1"/>
    </row>
    <row r="60" spans="1:21" x14ac:dyDescent="0.2">
      <c r="A60" s="7">
        <v>43134</v>
      </c>
      <c r="B60" s="222">
        <v>0.35416666666666669</v>
      </c>
      <c r="C60" s="222">
        <v>2.0833333333333332E-2</v>
      </c>
      <c r="D60" s="222">
        <v>0.66666666666666663</v>
      </c>
      <c r="E60" s="116">
        <f t="shared" si="16"/>
        <v>0.29166666666666663</v>
      </c>
      <c r="F60" s="207">
        <v>0</v>
      </c>
      <c r="G60" s="1"/>
      <c r="H60" s="7">
        <v>43254</v>
      </c>
      <c r="I60" s="45"/>
      <c r="J60" s="45"/>
      <c r="K60" s="45"/>
      <c r="L60" s="85"/>
      <c r="M60" s="18"/>
      <c r="N60" s="103"/>
      <c r="O60" s="7">
        <v>43376</v>
      </c>
      <c r="P60" s="242">
        <v>0.20833333333333334</v>
      </c>
      <c r="Q60" s="190"/>
      <c r="R60" s="243">
        <v>0.5</v>
      </c>
      <c r="S60" s="116">
        <f t="shared" si="19"/>
        <v>0.29166666666666663</v>
      </c>
      <c r="T60" s="207">
        <v>0</v>
      </c>
      <c r="U60" s="1"/>
    </row>
    <row r="61" spans="1:21" x14ac:dyDescent="0.2">
      <c r="A61" s="7">
        <v>43135</v>
      </c>
      <c r="B61" s="45"/>
      <c r="C61" s="45"/>
      <c r="D61" s="45"/>
      <c r="E61" s="85"/>
      <c r="F61" s="18"/>
      <c r="G61" s="103"/>
      <c r="H61" s="7">
        <v>43255</v>
      </c>
      <c r="I61" s="97"/>
      <c r="J61" s="98"/>
      <c r="K61" s="98"/>
      <c r="L61" s="99">
        <f>SUM(L32:L60)</f>
        <v>1.458333333333333</v>
      </c>
      <c r="M61" s="211">
        <v>0</v>
      </c>
      <c r="N61" s="206" t="e">
        <f>IF(L61&gt;#REF!,L61-#REF!,0)</f>
        <v>#REF!</v>
      </c>
      <c r="O61" s="7">
        <v>43377</v>
      </c>
      <c r="P61" s="242">
        <v>0.20833333333333334</v>
      </c>
      <c r="Q61" s="190"/>
      <c r="R61" s="243">
        <v>0.5</v>
      </c>
      <c r="S61" s="116">
        <f t="shared" si="19"/>
        <v>0.29166666666666663</v>
      </c>
      <c r="T61" s="207">
        <v>0</v>
      </c>
      <c r="U61" s="1"/>
    </row>
    <row r="62" spans="1:21" x14ac:dyDescent="0.2">
      <c r="A62" s="7">
        <v>43136</v>
      </c>
      <c r="B62" s="97"/>
      <c r="C62" s="98"/>
      <c r="D62" s="98"/>
      <c r="E62" s="99">
        <f>SUM(E33:E61)</f>
        <v>1.458333333333333</v>
      </c>
      <c r="F62" s="211">
        <v>0</v>
      </c>
      <c r="G62" s="206" t="e">
        <f>IF(E62&gt;#REF!,E62-#REF!,0)</f>
        <v>#REF!</v>
      </c>
      <c r="H62" s="7">
        <v>43256</v>
      </c>
      <c r="I62" s="75"/>
      <c r="J62" s="75"/>
      <c r="K62" s="75"/>
      <c r="L62" s="138"/>
      <c r="M62" s="76"/>
      <c r="N62" s="202" t="s">
        <v>668</v>
      </c>
      <c r="O62" s="7">
        <v>43378</v>
      </c>
      <c r="P62" s="242">
        <v>0.20833333333333334</v>
      </c>
      <c r="Q62" s="190"/>
      <c r="R62" s="243">
        <v>0.5</v>
      </c>
      <c r="S62" s="116">
        <f t="shared" si="19"/>
        <v>0.29166666666666663</v>
      </c>
      <c r="T62" s="207">
        <v>0</v>
      </c>
      <c r="U62" s="1"/>
    </row>
    <row r="63" spans="1:21" x14ac:dyDescent="0.2">
      <c r="A63" s="7">
        <v>43137</v>
      </c>
      <c r="B63" s="222">
        <v>0.35416666666666669</v>
      </c>
      <c r="C63" s="222">
        <v>2.0833333333333332E-2</v>
      </c>
      <c r="D63" s="222">
        <v>0.66666666666666663</v>
      </c>
      <c r="E63" s="116">
        <f t="shared" ref="E63:E66" si="20">SUM(D63-B63-C63)</f>
        <v>0.29166666666666663</v>
      </c>
      <c r="F63" s="207">
        <v>0</v>
      </c>
      <c r="G63" s="1"/>
      <c r="H63" s="7">
        <v>43257</v>
      </c>
      <c r="I63" s="222">
        <v>0.35416666666666669</v>
      </c>
      <c r="J63" s="222">
        <v>2.0833333333333332E-2</v>
      </c>
      <c r="K63" s="222">
        <v>0.66666666666666663</v>
      </c>
      <c r="L63" s="116">
        <f t="shared" ref="L63:L66" si="21">SUM(K63-I63-J63)</f>
        <v>0.29166666666666663</v>
      </c>
      <c r="M63" s="207">
        <v>0</v>
      </c>
      <c r="N63" s="1"/>
      <c r="O63" s="7">
        <v>43379</v>
      </c>
      <c r="P63" s="242">
        <v>0.20833333333333334</v>
      </c>
      <c r="Q63" s="190"/>
      <c r="R63" s="243">
        <v>0.5</v>
      </c>
      <c r="S63" s="116">
        <f t="shared" si="19"/>
        <v>0.29166666666666663</v>
      </c>
      <c r="T63" s="207">
        <v>0</v>
      </c>
      <c r="U63" s="1"/>
    </row>
    <row r="64" spans="1:21" x14ac:dyDescent="0.2">
      <c r="A64" s="7">
        <v>43138</v>
      </c>
      <c r="B64" s="222">
        <v>0.35416666666666669</v>
      </c>
      <c r="C64" s="222">
        <v>2.0833333333333332E-2</v>
      </c>
      <c r="D64" s="222">
        <v>0.66666666666666663</v>
      </c>
      <c r="E64" s="116">
        <f t="shared" si="20"/>
        <v>0.29166666666666663</v>
      </c>
      <c r="F64" s="207">
        <v>0</v>
      </c>
      <c r="G64" s="1"/>
      <c r="H64" s="7">
        <v>43258</v>
      </c>
      <c r="I64" s="222">
        <v>0.35416666666666669</v>
      </c>
      <c r="J64" s="222">
        <v>2.0833333333333332E-2</v>
      </c>
      <c r="K64" s="222">
        <v>0.66666666666666663</v>
      </c>
      <c r="L64" s="116">
        <f t="shared" si="21"/>
        <v>0.29166666666666663</v>
      </c>
      <c r="M64" s="207">
        <v>0</v>
      </c>
      <c r="N64" s="1"/>
      <c r="O64" s="7">
        <v>43380</v>
      </c>
      <c r="P64" s="45"/>
      <c r="Q64" s="45"/>
      <c r="R64" s="45"/>
      <c r="S64" s="85"/>
      <c r="T64" s="18"/>
      <c r="U64" s="103"/>
    </row>
    <row r="65" spans="1:21" x14ac:dyDescent="0.2">
      <c r="A65" s="7">
        <v>43139</v>
      </c>
      <c r="B65" s="222">
        <v>0.35416666666666669</v>
      </c>
      <c r="C65" s="222">
        <v>2.0833333333333332E-2</v>
      </c>
      <c r="D65" s="222">
        <v>0.66666666666666663</v>
      </c>
      <c r="E65" s="116">
        <f t="shared" si="20"/>
        <v>0.29166666666666663</v>
      </c>
      <c r="F65" s="207">
        <v>0</v>
      </c>
      <c r="G65" s="1"/>
      <c r="H65" s="7">
        <v>43259</v>
      </c>
      <c r="I65" s="222">
        <v>0.35416666666666669</v>
      </c>
      <c r="J65" s="222">
        <v>2.0833333333333332E-2</v>
      </c>
      <c r="K65" s="222">
        <v>0.66666666666666663</v>
      </c>
      <c r="L65" s="116">
        <f t="shared" si="21"/>
        <v>0.29166666666666663</v>
      </c>
      <c r="M65" s="207">
        <v>0</v>
      </c>
      <c r="N65" s="1"/>
      <c r="O65" s="59">
        <v>43381</v>
      </c>
      <c r="P65" s="97"/>
      <c r="Q65" s="98"/>
      <c r="R65" s="98"/>
      <c r="S65" s="99">
        <f>SUM(S59:S64)</f>
        <v>1.458333333333333</v>
      </c>
      <c r="T65" s="211">
        <v>0</v>
      </c>
      <c r="U65" s="206" t="e">
        <f>IF(S65&gt;#REF!,S65-#REF!,0)</f>
        <v>#REF!</v>
      </c>
    </row>
    <row r="66" spans="1:21" x14ac:dyDescent="0.2">
      <c r="A66" s="7">
        <v>43140</v>
      </c>
      <c r="B66" s="222">
        <v>0.35416666666666669</v>
      </c>
      <c r="C66" s="222">
        <v>2.0833333333333332E-2</v>
      </c>
      <c r="D66" s="222">
        <v>0.66666666666666663</v>
      </c>
      <c r="E66" s="116">
        <f t="shared" si="20"/>
        <v>0.29166666666666663</v>
      </c>
      <c r="F66" s="207">
        <v>0</v>
      </c>
      <c r="G66" s="1"/>
      <c r="H66" s="7">
        <v>43260</v>
      </c>
      <c r="I66" s="222">
        <v>0.35416666666666669</v>
      </c>
      <c r="J66" s="222">
        <v>2.0833333333333332E-2</v>
      </c>
      <c r="K66" s="222">
        <v>0.66666666666666663</v>
      </c>
      <c r="L66" s="116">
        <f t="shared" si="21"/>
        <v>0.29166666666666663</v>
      </c>
      <c r="M66" s="207">
        <v>0</v>
      </c>
      <c r="N66" s="1"/>
      <c r="O66" s="7">
        <v>43382</v>
      </c>
      <c r="P66" s="234">
        <v>0.41666666666666669</v>
      </c>
      <c r="Q66" s="235"/>
      <c r="R66" s="236">
        <v>0.78125</v>
      </c>
      <c r="S66" s="116">
        <f t="shared" ref="S66:S68" si="22">SUM(R66-P66-Q66)</f>
        <v>0.36458333333333331</v>
      </c>
      <c r="T66" s="207">
        <v>0</v>
      </c>
      <c r="U66" s="1"/>
    </row>
    <row r="67" spans="1:21" x14ac:dyDescent="0.2">
      <c r="A67" s="7">
        <v>43141</v>
      </c>
      <c r="B67" s="74"/>
      <c r="C67" s="150"/>
      <c r="D67" s="150"/>
      <c r="E67" s="158">
        <v>0.29166666666666669</v>
      </c>
      <c r="F67" s="150"/>
      <c r="G67" s="64" t="s">
        <v>360</v>
      </c>
      <c r="H67" s="7">
        <v>43261</v>
      </c>
      <c r="I67" s="45"/>
      <c r="J67" s="45"/>
      <c r="K67" s="45"/>
      <c r="L67" s="85"/>
      <c r="M67" s="18"/>
      <c r="N67" s="103"/>
      <c r="O67" s="7">
        <v>43383</v>
      </c>
      <c r="P67" s="234">
        <v>0.41666666666666669</v>
      </c>
      <c r="Q67" s="235"/>
      <c r="R67" s="236">
        <v>0.78125</v>
      </c>
      <c r="S67" s="116">
        <f t="shared" si="22"/>
        <v>0.36458333333333331</v>
      </c>
      <c r="T67" s="207">
        <v>0</v>
      </c>
      <c r="U67" s="1"/>
    </row>
    <row r="68" spans="1:21" x14ac:dyDescent="0.2">
      <c r="A68" s="7">
        <v>43142</v>
      </c>
      <c r="B68" s="45"/>
      <c r="C68" s="45"/>
      <c r="D68" s="45"/>
      <c r="E68" s="85"/>
      <c r="F68" s="18"/>
      <c r="G68" s="103"/>
      <c r="H68" s="7">
        <v>43262</v>
      </c>
      <c r="I68" s="97"/>
      <c r="J68" s="98"/>
      <c r="K68" s="98"/>
      <c r="L68" s="99">
        <f>SUM(L62:L67)</f>
        <v>1.1666666666666665</v>
      </c>
      <c r="M68" s="211">
        <v>0</v>
      </c>
      <c r="N68" s="206" t="e">
        <f>IF(L68&gt;#REF!,L68-#REF!,0)</f>
        <v>#REF!</v>
      </c>
      <c r="O68" s="59">
        <v>43384</v>
      </c>
      <c r="P68" s="234">
        <v>0.41666666666666669</v>
      </c>
      <c r="Q68" s="235"/>
      <c r="R68" s="236">
        <v>0.78125</v>
      </c>
      <c r="S68" s="116">
        <f t="shared" si="22"/>
        <v>0.36458333333333331</v>
      </c>
      <c r="T68" s="207">
        <v>0</v>
      </c>
      <c r="U68" s="1"/>
    </row>
    <row r="69" spans="1:21" x14ac:dyDescent="0.2">
      <c r="A69" s="59">
        <v>43143</v>
      </c>
      <c r="B69" s="97"/>
      <c r="C69" s="98"/>
      <c r="D69" s="98"/>
      <c r="E69" s="99">
        <f>SUM(E63:E68)</f>
        <v>1.4583333333333333</v>
      </c>
      <c r="F69" s="211">
        <v>0</v>
      </c>
      <c r="G69" s="206" t="e">
        <f>IF(E69&gt;#REF!,E69-#REF!,0)</f>
        <v>#REF!</v>
      </c>
      <c r="H69" s="7">
        <v>43263</v>
      </c>
      <c r="I69" s="222">
        <v>0.35416666666666669</v>
      </c>
      <c r="J69" s="222">
        <v>2.0833333333333332E-2</v>
      </c>
      <c r="K69" s="222">
        <v>0.66666666666666663</v>
      </c>
      <c r="L69" s="116">
        <f t="shared" ref="L69:L73" si="23">SUM(K69-I69-J69)</f>
        <v>0.29166666666666663</v>
      </c>
      <c r="M69" s="207">
        <v>0</v>
      </c>
      <c r="N69" s="1"/>
      <c r="O69" s="7">
        <v>43385</v>
      </c>
      <c r="P69" s="74"/>
      <c r="Q69" s="150"/>
      <c r="R69" s="150"/>
      <c r="S69" s="158">
        <v>0.29166666666666669</v>
      </c>
      <c r="T69" s="150"/>
      <c r="U69" s="64" t="s">
        <v>360</v>
      </c>
    </row>
    <row r="70" spans="1:21" x14ac:dyDescent="0.2">
      <c r="A70" s="7">
        <v>43144</v>
      </c>
      <c r="B70" s="74"/>
      <c r="C70" s="150"/>
      <c r="D70" s="150"/>
      <c r="E70" s="158">
        <v>0.29166666666666669</v>
      </c>
      <c r="F70" s="150"/>
      <c r="G70" s="64" t="s">
        <v>360</v>
      </c>
      <c r="H70" s="7">
        <v>43264</v>
      </c>
      <c r="I70" s="222">
        <v>0.35416666666666669</v>
      </c>
      <c r="J70" s="222">
        <v>2.0833333333333332E-2</v>
      </c>
      <c r="K70" s="222">
        <v>0.66666666666666663</v>
      </c>
      <c r="L70" s="116">
        <f t="shared" si="23"/>
        <v>0.29166666666666663</v>
      </c>
      <c r="M70" s="207">
        <v>0</v>
      </c>
      <c r="N70" s="1"/>
      <c r="O70" s="59">
        <v>43386</v>
      </c>
      <c r="P70" s="237"/>
      <c r="Q70" s="238"/>
      <c r="R70" s="239"/>
      <c r="S70" s="240"/>
      <c r="T70" s="207"/>
      <c r="U70" s="1"/>
    </row>
    <row r="71" spans="1:21" x14ac:dyDescent="0.2">
      <c r="A71" s="7">
        <v>43145</v>
      </c>
      <c r="B71" s="222">
        <v>0.35416666666666669</v>
      </c>
      <c r="C71" s="222">
        <v>2.0833333333333332E-2</v>
      </c>
      <c r="D71" s="222">
        <v>0.66666666666666663</v>
      </c>
      <c r="E71" s="116">
        <f t="shared" ref="E71:E74" si="24">SUM(D71-B71-C71)</f>
        <v>0.29166666666666663</v>
      </c>
      <c r="F71" s="207">
        <v>0</v>
      </c>
      <c r="G71" s="1"/>
      <c r="H71" s="7">
        <v>43265</v>
      </c>
      <c r="I71" s="222">
        <v>0.35416666666666669</v>
      </c>
      <c r="J71" s="222">
        <v>2.0833333333333332E-2</v>
      </c>
      <c r="K71" s="222">
        <v>0.66666666666666663</v>
      </c>
      <c r="L71" s="116">
        <f t="shared" si="23"/>
        <v>0.29166666666666663</v>
      </c>
      <c r="M71" s="207">
        <v>0</v>
      </c>
      <c r="N71" s="1"/>
      <c r="O71" s="7">
        <v>43387</v>
      </c>
      <c r="P71" s="45"/>
      <c r="Q71" s="45"/>
      <c r="R71" s="45"/>
      <c r="S71" s="85"/>
      <c r="T71" s="18"/>
      <c r="U71" s="103"/>
    </row>
    <row r="72" spans="1:21" x14ac:dyDescent="0.2">
      <c r="A72" s="7">
        <v>43146</v>
      </c>
      <c r="B72" s="222">
        <v>0.35416666666666669</v>
      </c>
      <c r="C72" s="222">
        <v>2.0833333333333332E-2</v>
      </c>
      <c r="D72" s="222">
        <v>0.66666666666666663</v>
      </c>
      <c r="E72" s="116">
        <f t="shared" si="24"/>
        <v>0.29166666666666663</v>
      </c>
      <c r="F72" s="207">
        <v>0</v>
      </c>
      <c r="G72" s="1"/>
      <c r="H72" s="7">
        <v>43266</v>
      </c>
      <c r="I72" s="222">
        <v>0.35416666666666669</v>
      </c>
      <c r="J72" s="222">
        <v>2.0833333333333332E-2</v>
      </c>
      <c r="K72" s="222">
        <v>0.66666666666666663</v>
      </c>
      <c r="L72" s="116">
        <f t="shared" si="23"/>
        <v>0.29166666666666663</v>
      </c>
      <c r="M72" s="207">
        <v>0</v>
      </c>
      <c r="N72" s="1"/>
      <c r="O72" s="59">
        <v>43388</v>
      </c>
      <c r="P72" s="97"/>
      <c r="Q72" s="98"/>
      <c r="R72" s="98"/>
      <c r="S72" s="99">
        <f>SUM(S66:S71)</f>
        <v>1.3854166666666667</v>
      </c>
      <c r="T72" s="211">
        <v>0</v>
      </c>
      <c r="U72" s="206" t="e">
        <f>IF(S72&gt;#REF!,S72-#REF!,0)</f>
        <v>#REF!</v>
      </c>
    </row>
    <row r="73" spans="1:21" x14ac:dyDescent="0.2">
      <c r="A73" s="7">
        <v>43147</v>
      </c>
      <c r="B73" s="222">
        <v>0.35416666666666669</v>
      </c>
      <c r="C73" s="222">
        <v>2.0833333333333332E-2</v>
      </c>
      <c r="D73" s="222">
        <v>0.66666666666666663</v>
      </c>
      <c r="E73" s="116">
        <f t="shared" si="24"/>
        <v>0.29166666666666663</v>
      </c>
      <c r="F73" s="207">
        <v>0</v>
      </c>
      <c r="G73" s="1"/>
      <c r="H73" s="7">
        <v>43267</v>
      </c>
      <c r="I73" s="222">
        <v>0.35416666666666669</v>
      </c>
      <c r="J73" s="222">
        <v>2.0833333333333332E-2</v>
      </c>
      <c r="K73" s="222">
        <v>0.66666666666666663</v>
      </c>
      <c r="L73" s="116">
        <f t="shared" si="23"/>
        <v>0.29166666666666663</v>
      </c>
      <c r="M73" s="207">
        <v>0</v>
      </c>
      <c r="N73" s="1"/>
      <c r="O73" s="7">
        <v>43389</v>
      </c>
      <c r="P73" s="242">
        <v>0.20833333333333334</v>
      </c>
      <c r="Q73" s="190"/>
      <c r="R73" s="243">
        <v>0.5</v>
      </c>
      <c r="S73" s="116">
        <f t="shared" ref="S73:S75" si="25">SUM(R73-P73-Q73)</f>
        <v>0.29166666666666663</v>
      </c>
      <c r="T73" s="207">
        <v>0</v>
      </c>
      <c r="U73" s="1"/>
    </row>
    <row r="74" spans="1:21" x14ac:dyDescent="0.2">
      <c r="A74" s="7">
        <v>43148</v>
      </c>
      <c r="B74" s="222">
        <v>0.35416666666666669</v>
      </c>
      <c r="C74" s="222">
        <v>2.0833333333333332E-2</v>
      </c>
      <c r="D74" s="222">
        <v>0.66666666666666663</v>
      </c>
      <c r="E74" s="116">
        <f t="shared" si="24"/>
        <v>0.29166666666666663</v>
      </c>
      <c r="F74" s="207">
        <v>0</v>
      </c>
      <c r="G74" s="1"/>
      <c r="H74" s="7">
        <v>43268</v>
      </c>
      <c r="I74" s="45"/>
      <c r="J74" s="45"/>
      <c r="K74" s="45"/>
      <c r="L74" s="85"/>
      <c r="M74" s="18"/>
      <c r="N74" s="103"/>
      <c r="O74" s="7">
        <v>43390</v>
      </c>
      <c r="P74" s="242">
        <v>0.20833333333333334</v>
      </c>
      <c r="Q74" s="190"/>
      <c r="R74" s="243">
        <v>0.5</v>
      </c>
      <c r="S74" s="116">
        <f t="shared" si="25"/>
        <v>0.29166666666666663</v>
      </c>
      <c r="T74" s="207">
        <v>0</v>
      </c>
      <c r="U74" s="1"/>
    </row>
    <row r="75" spans="1:21" x14ac:dyDescent="0.2">
      <c r="A75" s="7">
        <v>43149</v>
      </c>
      <c r="B75" s="45"/>
      <c r="C75" s="45"/>
      <c r="D75" s="45"/>
      <c r="E75" s="85"/>
      <c r="F75" s="18"/>
      <c r="G75" s="103"/>
      <c r="H75" s="7">
        <v>43269</v>
      </c>
      <c r="I75" s="97"/>
      <c r="J75" s="98"/>
      <c r="K75" s="98"/>
      <c r="L75" s="99">
        <f>SUM(L69:L74)</f>
        <v>1.458333333333333</v>
      </c>
      <c r="M75" s="211">
        <v>0</v>
      </c>
      <c r="N75" s="206" t="e">
        <f>IF(L75&gt;#REF!,L75-#REF!,0)</f>
        <v>#REF!</v>
      </c>
      <c r="O75" s="59">
        <v>43391</v>
      </c>
      <c r="P75" s="242">
        <v>0.20833333333333334</v>
      </c>
      <c r="Q75" s="190"/>
      <c r="R75" s="243">
        <v>0.5</v>
      </c>
      <c r="S75" s="116">
        <f t="shared" si="25"/>
        <v>0.29166666666666663</v>
      </c>
      <c r="T75" s="207">
        <v>0</v>
      </c>
      <c r="U75" s="1"/>
    </row>
    <row r="76" spans="1:21" x14ac:dyDescent="0.2">
      <c r="A76" s="59">
        <v>43150</v>
      </c>
      <c r="B76" s="97"/>
      <c r="C76" s="98"/>
      <c r="D76" s="98"/>
      <c r="E76" s="99">
        <f>SUM(E70:E75)</f>
        <v>1.458333333333333</v>
      </c>
      <c r="F76" s="211">
        <v>0</v>
      </c>
      <c r="G76" s="206" t="e">
        <f>IF(E76&gt;#REF!,E76-#REF!,0)</f>
        <v>#REF!</v>
      </c>
      <c r="H76" s="7">
        <v>43270</v>
      </c>
      <c r="I76" s="222">
        <v>0.35416666666666669</v>
      </c>
      <c r="J76" s="222">
        <v>2.0833333333333332E-2</v>
      </c>
      <c r="K76" s="222">
        <v>0.66666666666666663</v>
      </c>
      <c r="L76" s="116">
        <f t="shared" ref="L76:L80" si="26">SUM(K76-I76-J76)</f>
        <v>0.29166666666666663</v>
      </c>
      <c r="M76" s="207">
        <v>0</v>
      </c>
      <c r="N76" s="1"/>
      <c r="O76" s="7">
        <v>43392</v>
      </c>
      <c r="P76" s="20"/>
      <c r="Q76" s="20"/>
      <c r="R76" s="20"/>
      <c r="S76" s="213"/>
      <c r="T76" s="21"/>
      <c r="U76" s="19" t="s">
        <v>35</v>
      </c>
    </row>
    <row r="77" spans="1:21" x14ac:dyDescent="0.2">
      <c r="A77" s="7">
        <v>43151</v>
      </c>
      <c r="B77" s="234">
        <v>0.41666666666666669</v>
      </c>
      <c r="C77" s="235"/>
      <c r="D77" s="236">
        <v>0.78125</v>
      </c>
      <c r="E77" s="116">
        <f t="shared" ref="E77:E80" si="27">SUM(D77-B77-C77)</f>
        <v>0.36458333333333331</v>
      </c>
      <c r="F77" s="207">
        <v>0</v>
      </c>
      <c r="G77" s="1"/>
      <c r="H77" s="7">
        <v>43271</v>
      </c>
      <c r="I77" s="222">
        <v>0.35416666666666669</v>
      </c>
      <c r="J77" s="222">
        <v>2.0833333333333332E-2</v>
      </c>
      <c r="K77" s="222">
        <v>0.66666666666666663</v>
      </c>
      <c r="L77" s="116">
        <f t="shared" si="26"/>
        <v>0.29166666666666663</v>
      </c>
      <c r="M77" s="207">
        <v>0</v>
      </c>
      <c r="N77" s="1"/>
      <c r="O77" s="59">
        <v>43393</v>
      </c>
      <c r="P77" s="20"/>
      <c r="Q77" s="20"/>
      <c r="R77" s="20"/>
      <c r="S77" s="213"/>
      <c r="T77" s="21"/>
      <c r="U77" s="19"/>
    </row>
    <row r="78" spans="1:21" x14ac:dyDescent="0.2">
      <c r="A78" s="7">
        <v>43152</v>
      </c>
      <c r="B78" s="234">
        <v>0.41666666666666669</v>
      </c>
      <c r="C78" s="235"/>
      <c r="D78" s="236">
        <v>0.78125</v>
      </c>
      <c r="E78" s="116">
        <f t="shared" si="27"/>
        <v>0.36458333333333331</v>
      </c>
      <c r="F78" s="207">
        <v>0</v>
      </c>
      <c r="G78" s="1"/>
      <c r="H78" s="7">
        <v>43272</v>
      </c>
      <c r="I78" s="222">
        <v>0.35416666666666669</v>
      </c>
      <c r="J78" s="222">
        <v>2.0833333333333332E-2</v>
      </c>
      <c r="K78" s="222">
        <v>0.66666666666666663</v>
      </c>
      <c r="L78" s="116">
        <f t="shared" si="26"/>
        <v>0.29166666666666663</v>
      </c>
      <c r="M78" s="207">
        <v>0</v>
      </c>
      <c r="N78" s="1"/>
      <c r="O78" s="7">
        <v>43394</v>
      </c>
      <c r="P78" s="45"/>
      <c r="Q78" s="45"/>
      <c r="R78" s="45"/>
      <c r="S78" s="85"/>
      <c r="T78" s="18"/>
      <c r="U78" s="103"/>
    </row>
    <row r="79" spans="1:21" x14ac:dyDescent="0.2">
      <c r="A79" s="7">
        <v>43153</v>
      </c>
      <c r="B79" s="234">
        <v>0.41666666666666669</v>
      </c>
      <c r="C79" s="235"/>
      <c r="D79" s="236">
        <v>0.78125</v>
      </c>
      <c r="E79" s="116">
        <f t="shared" si="27"/>
        <v>0.36458333333333331</v>
      </c>
      <c r="F79" s="207">
        <v>0</v>
      </c>
      <c r="G79" s="1"/>
      <c r="H79" s="7">
        <v>43273</v>
      </c>
      <c r="I79" s="222">
        <v>0.35416666666666669</v>
      </c>
      <c r="J79" s="222">
        <v>2.0833333333333332E-2</v>
      </c>
      <c r="K79" s="222">
        <v>0.66666666666666663</v>
      </c>
      <c r="L79" s="116">
        <f t="shared" si="26"/>
        <v>0.29166666666666663</v>
      </c>
      <c r="M79" s="207">
        <v>0</v>
      </c>
      <c r="N79" s="1"/>
      <c r="O79" s="59">
        <v>43395</v>
      </c>
      <c r="P79" s="97"/>
      <c r="Q79" s="98"/>
      <c r="R79" s="98"/>
      <c r="S79" s="99">
        <f>SUM(S73:S78)</f>
        <v>0.87499999999999989</v>
      </c>
      <c r="T79" s="211">
        <v>0</v>
      </c>
      <c r="U79" s="206" t="e">
        <f>IF(S79&gt;#REF!,S79-#REF!,0)</f>
        <v>#REF!</v>
      </c>
    </row>
    <row r="80" spans="1:21" x14ac:dyDescent="0.2">
      <c r="A80" s="7">
        <v>43154</v>
      </c>
      <c r="B80" s="234">
        <v>0.41666666666666669</v>
      </c>
      <c r="C80" s="235"/>
      <c r="D80" s="236">
        <v>0.78125</v>
      </c>
      <c r="E80" s="116">
        <f t="shared" si="27"/>
        <v>0.36458333333333331</v>
      </c>
      <c r="F80" s="207">
        <v>0</v>
      </c>
      <c r="G80" s="1"/>
      <c r="H80" s="7">
        <v>43274</v>
      </c>
      <c r="I80" s="222">
        <v>0.35416666666666669</v>
      </c>
      <c r="J80" s="222">
        <v>2.0833333333333332E-2</v>
      </c>
      <c r="K80" s="222">
        <v>0.66666666666666663</v>
      </c>
      <c r="L80" s="116">
        <f t="shared" si="26"/>
        <v>0.29166666666666663</v>
      </c>
      <c r="M80" s="207">
        <v>0</v>
      </c>
      <c r="N80" s="1"/>
      <c r="O80" s="7">
        <v>43396</v>
      </c>
      <c r="P80" s="20"/>
      <c r="Q80" s="20"/>
      <c r="R80" s="20"/>
      <c r="S80" s="213"/>
      <c r="T80" s="21"/>
      <c r="U80" s="19"/>
    </row>
    <row r="81" spans="1:21" x14ac:dyDescent="0.2">
      <c r="A81" s="7">
        <v>43155</v>
      </c>
      <c r="B81" s="237"/>
      <c r="C81" s="238"/>
      <c r="D81" s="239"/>
      <c r="E81" s="240"/>
      <c r="F81" s="207"/>
      <c r="G81" s="241"/>
      <c r="H81" s="7">
        <v>43275</v>
      </c>
      <c r="I81" s="45"/>
      <c r="J81" s="45"/>
      <c r="K81" s="45"/>
      <c r="L81" s="85"/>
      <c r="M81" s="18"/>
      <c r="N81" s="103"/>
      <c r="O81" s="7">
        <v>43397</v>
      </c>
      <c r="P81" s="20"/>
      <c r="Q81" s="20"/>
      <c r="R81" s="20"/>
      <c r="S81" s="213"/>
      <c r="T81" s="21"/>
      <c r="U81" s="19"/>
    </row>
    <row r="82" spans="1:21" x14ac:dyDescent="0.2">
      <c r="A82" s="7">
        <v>43156</v>
      </c>
      <c r="B82" s="45"/>
      <c r="C82" s="45"/>
      <c r="D82" s="45"/>
      <c r="E82" s="85"/>
      <c r="F82" s="18"/>
      <c r="G82" s="103"/>
      <c r="H82" s="7">
        <v>43276</v>
      </c>
      <c r="I82" s="97"/>
      <c r="J82" s="98"/>
      <c r="K82" s="98"/>
      <c r="L82" s="99">
        <f>SUM(L76:L81)</f>
        <v>1.458333333333333</v>
      </c>
      <c r="M82" s="211">
        <v>0</v>
      </c>
      <c r="N82" s="206" t="e">
        <f>IF(L82&gt;#REF!,L82-#REF!,0)</f>
        <v>#REF!</v>
      </c>
      <c r="O82" s="59">
        <v>43398</v>
      </c>
      <c r="P82" s="234">
        <v>0.41666666666666669</v>
      </c>
      <c r="Q82" s="235"/>
      <c r="R82" s="236">
        <v>0.78125</v>
      </c>
      <c r="S82" s="116">
        <f t="shared" ref="S82:S83" si="28">SUM(R82-P82-Q82)</f>
        <v>0.36458333333333331</v>
      </c>
      <c r="T82" s="207">
        <v>0</v>
      </c>
      <c r="U82" s="1"/>
    </row>
    <row r="83" spans="1:21" x14ac:dyDescent="0.2">
      <c r="A83" s="59">
        <v>43157</v>
      </c>
      <c r="B83" s="97"/>
      <c r="C83" s="98"/>
      <c r="D83" s="98"/>
      <c r="E83" s="99">
        <f>SUM(E77:E82)</f>
        <v>1.4583333333333333</v>
      </c>
      <c r="F83" s="211">
        <v>0</v>
      </c>
      <c r="G83" s="206" t="e">
        <f>IF(E83&gt;#REF!,E83-#REF!,0)</f>
        <v>#REF!</v>
      </c>
      <c r="H83" s="7">
        <v>43277</v>
      </c>
      <c r="I83" s="222">
        <v>0.35416666666666669</v>
      </c>
      <c r="J83" s="222">
        <v>2.0833333333333332E-2</v>
      </c>
      <c r="K83" s="222">
        <v>0.66666666666666663</v>
      </c>
      <c r="L83" s="116">
        <f t="shared" ref="L83:L86" si="29">SUM(K83-I83-J83)</f>
        <v>0.29166666666666663</v>
      </c>
      <c r="M83" s="207">
        <v>0</v>
      </c>
      <c r="N83" s="1"/>
      <c r="O83" s="7">
        <v>43399</v>
      </c>
      <c r="P83" s="234">
        <v>0.41666666666666669</v>
      </c>
      <c r="Q83" s="235"/>
      <c r="R83" s="236">
        <v>0.78125</v>
      </c>
      <c r="S83" s="116">
        <f t="shared" si="28"/>
        <v>0.36458333333333331</v>
      </c>
      <c r="T83" s="207">
        <v>0</v>
      </c>
      <c r="U83" s="1"/>
    </row>
    <row r="84" spans="1:21" x14ac:dyDescent="0.2">
      <c r="A84" s="7">
        <v>43158</v>
      </c>
      <c r="B84" s="242">
        <v>0.20833333333333334</v>
      </c>
      <c r="C84" s="190"/>
      <c r="D84" s="243">
        <v>0.5</v>
      </c>
      <c r="E84" s="116">
        <f t="shared" ref="E84" si="30">SUM(D84-B84-C84)</f>
        <v>0.29166666666666663</v>
      </c>
      <c r="F84" s="207">
        <v>0</v>
      </c>
      <c r="G84" s="1"/>
      <c r="H84" s="7">
        <v>43278</v>
      </c>
      <c r="I84" s="222">
        <v>0.35416666666666669</v>
      </c>
      <c r="J84" s="222">
        <v>2.0833333333333332E-2</v>
      </c>
      <c r="K84" s="222">
        <v>0.66666666666666663</v>
      </c>
      <c r="L84" s="116">
        <f t="shared" si="29"/>
        <v>0.29166666666666663</v>
      </c>
      <c r="M84" s="207">
        <v>0</v>
      </c>
      <c r="N84" s="1"/>
      <c r="O84" s="59">
        <v>43400</v>
      </c>
      <c r="P84" s="237"/>
      <c r="Q84" s="238"/>
      <c r="R84" s="239"/>
      <c r="S84" s="240"/>
      <c r="T84" s="207"/>
      <c r="U84" s="1"/>
    </row>
    <row r="85" spans="1:21" x14ac:dyDescent="0.2">
      <c r="A85" s="7"/>
      <c r="B85" s="8"/>
      <c r="C85" s="8"/>
      <c r="D85" s="8"/>
      <c r="E85" s="85"/>
      <c r="F85" s="43"/>
      <c r="G85" s="1"/>
      <c r="H85" s="7">
        <v>43279</v>
      </c>
      <c r="I85" s="222">
        <v>0.35416666666666669</v>
      </c>
      <c r="J85" s="222">
        <v>2.0833333333333332E-2</v>
      </c>
      <c r="K85" s="222">
        <v>0.66666666666666663</v>
      </c>
      <c r="L85" s="116">
        <f t="shared" si="29"/>
        <v>0.29166666666666663</v>
      </c>
      <c r="M85" s="207">
        <v>0</v>
      </c>
      <c r="N85" s="1"/>
      <c r="O85" s="7">
        <v>43401</v>
      </c>
      <c r="P85" s="45"/>
      <c r="Q85" s="45"/>
      <c r="R85" s="45"/>
      <c r="S85" s="85"/>
      <c r="T85" s="18"/>
      <c r="U85" s="103"/>
    </row>
    <row r="86" spans="1:21" x14ac:dyDescent="0.2">
      <c r="A86" s="7"/>
      <c r="B86" s="8"/>
      <c r="C86" s="8"/>
      <c r="D86" s="8"/>
      <c r="E86" s="85"/>
      <c r="F86" s="43"/>
      <c r="G86" s="1"/>
      <c r="H86" s="7">
        <v>43280</v>
      </c>
      <c r="I86" s="222">
        <v>0.35416666666666669</v>
      </c>
      <c r="J86" s="222">
        <v>2.0833333333333332E-2</v>
      </c>
      <c r="K86" s="222">
        <v>0.66666666666666663</v>
      </c>
      <c r="L86" s="116">
        <f t="shared" si="29"/>
        <v>0.29166666666666663</v>
      </c>
      <c r="M86" s="207">
        <v>0</v>
      </c>
      <c r="N86" s="1"/>
      <c r="O86" s="59">
        <v>43402</v>
      </c>
      <c r="P86" s="97"/>
      <c r="Q86" s="98"/>
      <c r="R86" s="98"/>
      <c r="S86" s="99">
        <f>SUM(S80:S85)</f>
        <v>0.72916666666666663</v>
      </c>
      <c r="T86" s="211">
        <v>0</v>
      </c>
      <c r="U86" s="206" t="e">
        <f>IF(S86&gt;#REF!,S86-#REF!,0)</f>
        <v>#REF!</v>
      </c>
    </row>
    <row r="87" spans="1:21" x14ac:dyDescent="0.2">
      <c r="A87" s="7"/>
      <c r="B87" s="8"/>
      <c r="C87" s="8"/>
      <c r="D87" s="8"/>
      <c r="E87" s="85"/>
      <c r="F87" s="43"/>
      <c r="G87" s="1"/>
      <c r="H87" s="7"/>
      <c r="I87" s="8"/>
      <c r="J87" s="8"/>
      <c r="K87" s="8"/>
      <c r="L87" s="85"/>
      <c r="M87" s="43"/>
      <c r="N87" s="1"/>
      <c r="O87" s="7">
        <v>43403</v>
      </c>
      <c r="P87" s="245"/>
      <c r="Q87" s="246"/>
      <c r="R87" s="246"/>
      <c r="S87" s="247">
        <v>0.29166666666666669</v>
      </c>
      <c r="T87" s="246"/>
      <c r="U87" s="248" t="s">
        <v>674</v>
      </c>
    </row>
    <row r="88" spans="1:21" x14ac:dyDescent="0.2">
      <c r="A88" s="7"/>
      <c r="B88" s="8"/>
      <c r="C88" s="8"/>
      <c r="D88" s="8"/>
      <c r="E88" s="85"/>
      <c r="F88" s="43"/>
      <c r="G88" s="1"/>
      <c r="H88" s="7"/>
      <c r="I88" s="8"/>
      <c r="J88" s="8"/>
      <c r="K88" s="8"/>
      <c r="L88" s="85"/>
      <c r="M88" s="43"/>
      <c r="N88" s="1"/>
      <c r="O88" s="7"/>
      <c r="P88" s="8"/>
      <c r="Q88" s="8"/>
      <c r="R88" s="8"/>
      <c r="S88" s="85"/>
      <c r="T88" s="43"/>
      <c r="U88" s="1"/>
    </row>
    <row r="89" spans="1:21" x14ac:dyDescent="0.2">
      <c r="A89" s="7"/>
      <c r="B89" s="8"/>
      <c r="C89" s="8"/>
      <c r="D89" s="8"/>
      <c r="E89" s="85"/>
      <c r="F89" s="43"/>
      <c r="G89" s="1"/>
      <c r="H89" s="7"/>
      <c r="I89" s="8"/>
      <c r="J89" s="8"/>
      <c r="K89" s="8"/>
      <c r="L89" s="85"/>
      <c r="M89" s="43"/>
      <c r="N89" s="1"/>
      <c r="O89" s="7"/>
      <c r="P89" s="8"/>
      <c r="Q89" s="8"/>
      <c r="R89" s="8"/>
      <c r="S89" s="85"/>
      <c r="T89" s="43"/>
      <c r="U89" s="1"/>
    </row>
    <row r="90" spans="1:21" x14ac:dyDescent="0.2">
      <c r="A90" s="7"/>
      <c r="B90" s="8"/>
      <c r="C90" s="8"/>
      <c r="D90" s="8"/>
      <c r="E90" s="85"/>
      <c r="F90" s="43"/>
      <c r="G90" s="1"/>
      <c r="H90" s="7"/>
      <c r="I90" s="8"/>
      <c r="J90" s="8"/>
      <c r="K90" s="8"/>
      <c r="L90" s="85"/>
      <c r="M90" s="43"/>
      <c r="N90" s="1"/>
      <c r="O90" s="7"/>
      <c r="P90" s="8"/>
      <c r="Q90" s="8"/>
      <c r="R90" s="8"/>
      <c r="S90" s="85"/>
      <c r="T90" s="43"/>
      <c r="U90" s="1"/>
    </row>
    <row r="91" spans="1:21" x14ac:dyDescent="0.2">
      <c r="A91" s="7"/>
      <c r="B91" s="8"/>
      <c r="C91" s="8"/>
      <c r="D91" s="8"/>
      <c r="E91" s="85"/>
      <c r="F91" s="43"/>
      <c r="G91" s="1"/>
      <c r="H91" s="7"/>
      <c r="I91" s="8"/>
      <c r="J91" s="8"/>
      <c r="K91" s="8"/>
      <c r="L91" s="85"/>
      <c r="M91" s="43"/>
      <c r="N91" s="1"/>
      <c r="O91" s="7"/>
      <c r="P91" s="8"/>
      <c r="Q91" s="8"/>
      <c r="R91" s="8"/>
      <c r="S91" s="85"/>
      <c r="T91" s="43"/>
      <c r="U91" s="1"/>
    </row>
    <row r="92" spans="1:21" x14ac:dyDescent="0.2">
      <c r="A92" s="7"/>
      <c r="B92" s="8"/>
      <c r="C92" s="8"/>
      <c r="D92" s="8"/>
      <c r="E92" s="85"/>
      <c r="F92" s="43"/>
      <c r="G92" s="1"/>
      <c r="H92" s="7"/>
      <c r="I92" s="8"/>
      <c r="J92" s="8"/>
      <c r="K92" s="8"/>
      <c r="L92" s="85"/>
      <c r="M92" s="43"/>
      <c r="N92" s="1"/>
      <c r="O92" s="7"/>
      <c r="P92" s="8"/>
      <c r="Q92" s="8"/>
      <c r="R92" s="8"/>
      <c r="S92" s="85"/>
      <c r="T92" s="43"/>
      <c r="U92" s="1"/>
    </row>
    <row r="93" spans="1:21" x14ac:dyDescent="0.2">
      <c r="A93" s="7"/>
      <c r="B93" s="8"/>
      <c r="C93" s="8"/>
      <c r="D93" s="8"/>
      <c r="E93" s="85"/>
      <c r="F93" s="43"/>
      <c r="G93" s="1"/>
      <c r="H93" s="7"/>
      <c r="I93" s="8"/>
      <c r="J93" s="8"/>
      <c r="K93" s="8"/>
      <c r="L93" s="85"/>
      <c r="M93" s="43"/>
      <c r="N93" s="1"/>
      <c r="O93" s="7"/>
      <c r="P93" s="8"/>
      <c r="Q93" s="8"/>
      <c r="R93" s="8"/>
      <c r="S93" s="85"/>
      <c r="T93" s="43"/>
      <c r="U93" s="1"/>
    </row>
    <row r="94" spans="1:21" x14ac:dyDescent="0.2">
      <c r="A94" s="7"/>
      <c r="B94" s="8"/>
      <c r="C94" s="8"/>
      <c r="D94" s="8"/>
      <c r="E94" s="85"/>
      <c r="F94" s="43"/>
      <c r="G94" s="1"/>
      <c r="H94" s="7"/>
      <c r="I94" s="8"/>
      <c r="J94" s="8"/>
      <c r="K94" s="8"/>
      <c r="L94" s="85"/>
      <c r="M94" s="43"/>
      <c r="N94" s="1"/>
      <c r="O94" s="7"/>
      <c r="P94" s="8"/>
      <c r="Q94" s="8"/>
      <c r="R94" s="8"/>
      <c r="S94" s="85"/>
      <c r="T94" s="43"/>
      <c r="U94" s="1"/>
    </row>
    <row r="95" spans="1:21" x14ac:dyDescent="0.2">
      <c r="A95" s="7"/>
      <c r="B95" s="8"/>
      <c r="C95" s="8"/>
      <c r="D95" s="8"/>
      <c r="E95" s="85"/>
      <c r="F95" s="43"/>
      <c r="G95" s="1"/>
      <c r="H95" s="7"/>
      <c r="I95" s="8"/>
      <c r="J95" s="8"/>
      <c r="K95" s="8"/>
      <c r="L95" s="85"/>
      <c r="M95" s="43"/>
      <c r="N95" s="1"/>
      <c r="O95" s="7"/>
      <c r="P95" s="8"/>
      <c r="Q95" s="8"/>
      <c r="R95" s="8"/>
      <c r="S95" s="85"/>
      <c r="T95" s="43"/>
      <c r="U95" s="1"/>
    </row>
    <row r="96" spans="1:21" x14ac:dyDescent="0.2">
      <c r="A96" s="7"/>
      <c r="B96" s="8"/>
      <c r="C96" s="8"/>
      <c r="D96" s="8"/>
      <c r="E96" s="85"/>
      <c r="F96" s="43"/>
      <c r="G96" s="1"/>
      <c r="H96" s="7"/>
      <c r="I96" s="8"/>
      <c r="J96" s="8"/>
      <c r="K96" s="8"/>
      <c r="L96" s="85"/>
      <c r="M96" s="43"/>
      <c r="N96" s="1"/>
      <c r="O96" s="7"/>
      <c r="P96" s="8"/>
      <c r="Q96" s="8"/>
      <c r="R96" s="8"/>
      <c r="S96" s="85"/>
      <c r="T96" s="43"/>
      <c r="U96" s="1"/>
    </row>
    <row r="97" spans="1:21" x14ac:dyDescent="0.2">
      <c r="A97" s="7"/>
      <c r="B97" s="8"/>
      <c r="C97" s="8"/>
      <c r="D97" s="8"/>
      <c r="E97" s="85"/>
      <c r="F97" s="43"/>
      <c r="G97" s="1"/>
      <c r="H97" s="7"/>
      <c r="I97" s="8"/>
      <c r="J97" s="8"/>
      <c r="K97" s="8"/>
      <c r="L97" s="85"/>
      <c r="M97" s="43"/>
      <c r="N97" s="1"/>
      <c r="O97" s="7"/>
      <c r="P97" s="8"/>
      <c r="Q97" s="8"/>
      <c r="R97" s="8"/>
      <c r="S97" s="85"/>
      <c r="T97" s="43"/>
      <c r="U97" s="1"/>
    </row>
    <row r="98" spans="1:21" x14ac:dyDescent="0.2">
      <c r="A98" s="7"/>
      <c r="B98" s="8"/>
      <c r="C98" s="8"/>
      <c r="D98" s="8"/>
      <c r="E98" s="85"/>
      <c r="F98" s="43"/>
      <c r="G98" s="1"/>
      <c r="H98" s="7"/>
      <c r="I98" s="8"/>
      <c r="J98" s="8"/>
      <c r="K98" s="8"/>
      <c r="L98" s="85"/>
      <c r="M98" s="43"/>
      <c r="N98" s="1"/>
      <c r="O98" s="7"/>
      <c r="P98" s="8"/>
      <c r="Q98" s="8"/>
      <c r="R98" s="8"/>
      <c r="S98" s="85"/>
      <c r="T98" s="43"/>
      <c r="U98" s="1"/>
    </row>
    <row r="99" spans="1:21" x14ac:dyDescent="0.2">
      <c r="A99" s="7"/>
      <c r="B99" s="8"/>
      <c r="C99" s="8"/>
      <c r="D99" s="8"/>
      <c r="E99" s="85"/>
      <c r="F99" s="43"/>
      <c r="G99" s="1"/>
      <c r="H99" s="7"/>
      <c r="I99" s="8"/>
      <c r="J99" s="8"/>
      <c r="K99" s="8"/>
      <c r="L99" s="85"/>
      <c r="M99" s="43"/>
      <c r="N99" s="1"/>
      <c r="O99" s="7"/>
      <c r="P99" s="8"/>
      <c r="Q99" s="8"/>
      <c r="R99" s="8"/>
      <c r="S99" s="85"/>
      <c r="T99" s="43"/>
      <c r="U99" s="1"/>
    </row>
    <row r="100" spans="1:21" x14ac:dyDescent="0.2">
      <c r="A100" s="7"/>
      <c r="B100" s="8"/>
      <c r="C100" s="8"/>
      <c r="D100" s="8"/>
      <c r="E100" s="85"/>
      <c r="F100" s="43"/>
      <c r="G100" s="1"/>
      <c r="H100" s="7"/>
      <c r="I100" s="8"/>
      <c r="J100" s="8"/>
      <c r="K100" s="8"/>
      <c r="L100" s="85"/>
      <c r="M100" s="43"/>
      <c r="N100" s="1"/>
      <c r="O100" s="7"/>
      <c r="P100" s="8"/>
      <c r="Q100" s="8"/>
      <c r="R100" s="8"/>
      <c r="S100" s="85"/>
      <c r="T100" s="43"/>
      <c r="U100" s="1"/>
    </row>
    <row r="101" spans="1:21" x14ac:dyDescent="0.2">
      <c r="A101" s="7"/>
      <c r="B101" s="8"/>
      <c r="C101" s="8"/>
      <c r="D101" s="8"/>
      <c r="E101" s="85"/>
      <c r="F101" s="44"/>
      <c r="G101" s="29"/>
      <c r="H101" s="7"/>
      <c r="I101" s="8"/>
      <c r="J101" s="8"/>
      <c r="K101" s="8"/>
      <c r="L101" s="85"/>
      <c r="M101" s="44"/>
      <c r="N101" s="29"/>
      <c r="O101" s="7"/>
      <c r="P101" s="8"/>
      <c r="Q101" s="8"/>
      <c r="R101" s="8"/>
      <c r="S101" s="85"/>
      <c r="T101" s="44"/>
      <c r="U101" s="29"/>
    </row>
    <row r="102" spans="1:21" x14ac:dyDescent="0.2">
      <c r="A102" s="7"/>
      <c r="B102" s="8"/>
      <c r="C102" s="8"/>
      <c r="D102" s="8"/>
      <c r="E102" s="85"/>
      <c r="F102" s="43"/>
      <c r="G102" s="1"/>
      <c r="H102" s="7"/>
      <c r="I102" s="8"/>
      <c r="J102" s="8"/>
      <c r="K102" s="8"/>
      <c r="L102" s="85"/>
      <c r="M102" s="43"/>
      <c r="N102" s="1"/>
      <c r="O102" s="7"/>
      <c r="P102" s="8"/>
      <c r="Q102" s="8"/>
      <c r="R102" s="8"/>
      <c r="S102" s="85"/>
      <c r="T102" s="43"/>
      <c r="U102" s="1"/>
    </row>
    <row r="103" spans="1:21" x14ac:dyDescent="0.2">
      <c r="A103" s="7"/>
      <c r="B103" s="8"/>
      <c r="C103" s="8"/>
      <c r="D103" s="8"/>
      <c r="E103" s="85"/>
      <c r="F103" s="43"/>
      <c r="G103" s="1"/>
      <c r="H103" s="7"/>
      <c r="I103" s="8"/>
      <c r="J103" s="8"/>
      <c r="K103" s="8"/>
      <c r="L103" s="85"/>
      <c r="M103" s="43"/>
      <c r="N103" s="1"/>
      <c r="O103" s="7"/>
      <c r="P103" s="8"/>
      <c r="Q103" s="8"/>
      <c r="R103" s="8"/>
      <c r="S103" s="85"/>
      <c r="T103" s="43"/>
      <c r="U103" s="1"/>
    </row>
    <row r="104" spans="1:21" x14ac:dyDescent="0.2">
      <c r="A104" s="7"/>
      <c r="B104" s="8"/>
      <c r="C104" s="8"/>
      <c r="D104" s="8"/>
      <c r="E104" s="85"/>
      <c r="F104" s="43"/>
      <c r="G104" s="1"/>
      <c r="H104" s="7"/>
      <c r="I104" s="8"/>
      <c r="J104" s="8"/>
      <c r="K104" s="8"/>
      <c r="L104" s="85"/>
      <c r="M104" s="43"/>
      <c r="N104" s="1"/>
      <c r="O104" s="7"/>
      <c r="P104" s="8"/>
      <c r="Q104" s="8"/>
      <c r="R104" s="8"/>
      <c r="S104" s="85"/>
      <c r="T104" s="43"/>
      <c r="U104" s="1"/>
    </row>
    <row r="105" spans="1:21" x14ac:dyDescent="0.2">
      <c r="A105" s="7"/>
      <c r="B105" s="8"/>
      <c r="C105" s="8"/>
      <c r="D105" s="8"/>
      <c r="E105" s="85"/>
      <c r="F105" s="43"/>
      <c r="G105" s="1"/>
      <c r="H105" s="7"/>
      <c r="I105" s="8"/>
      <c r="J105" s="8"/>
      <c r="K105" s="8"/>
      <c r="L105" s="85"/>
      <c r="M105" s="43"/>
      <c r="N105" s="1"/>
      <c r="O105" s="7"/>
      <c r="P105" s="8"/>
      <c r="Q105" s="8"/>
      <c r="R105" s="8"/>
      <c r="S105" s="85"/>
      <c r="T105" s="43"/>
      <c r="U105" s="1"/>
    </row>
    <row r="106" spans="1:21" x14ac:dyDescent="0.2">
      <c r="A106" s="7"/>
      <c r="B106" s="8"/>
      <c r="C106" s="8"/>
      <c r="D106" s="8"/>
      <c r="E106" s="85"/>
      <c r="F106" s="43"/>
      <c r="G106" s="1"/>
      <c r="H106" s="7"/>
      <c r="I106" s="8"/>
      <c r="J106" s="8"/>
      <c r="K106" s="8"/>
      <c r="L106" s="85"/>
      <c r="M106" s="43"/>
      <c r="N106" s="1"/>
      <c r="O106" s="7"/>
      <c r="P106" s="8"/>
      <c r="Q106" s="8"/>
      <c r="R106" s="8"/>
      <c r="S106" s="85"/>
      <c r="T106" s="43"/>
      <c r="U106" s="1"/>
    </row>
    <row r="107" spans="1:21" x14ac:dyDescent="0.2">
      <c r="A107" s="7"/>
      <c r="B107" s="8"/>
      <c r="C107" s="8"/>
      <c r="D107" s="8"/>
      <c r="E107" s="85"/>
      <c r="F107" s="43"/>
      <c r="G107" s="1"/>
      <c r="H107" s="7"/>
      <c r="I107" s="8"/>
      <c r="J107" s="8"/>
      <c r="K107" s="8"/>
      <c r="L107" s="85"/>
      <c r="M107" s="43"/>
      <c r="N107" s="1"/>
      <c r="O107" s="7"/>
      <c r="P107" s="8"/>
      <c r="Q107" s="8"/>
      <c r="R107" s="8"/>
      <c r="S107" s="85"/>
      <c r="T107" s="43"/>
      <c r="U107" s="1"/>
    </row>
    <row r="108" spans="1:21" ht="13.5" thickBot="1" x14ac:dyDescent="0.25">
      <c r="A108" s="7"/>
      <c r="B108" s="8"/>
      <c r="C108" s="8"/>
      <c r="D108" s="8"/>
      <c r="E108" s="85"/>
      <c r="F108" s="43"/>
      <c r="G108" s="1"/>
      <c r="H108" s="7"/>
      <c r="I108" s="8"/>
      <c r="J108" s="8"/>
      <c r="K108" s="8"/>
      <c r="L108" s="85"/>
      <c r="M108" s="43"/>
      <c r="N108" s="1"/>
      <c r="O108" s="7"/>
      <c r="P108" s="8"/>
      <c r="Q108" s="8"/>
      <c r="R108" s="8"/>
      <c r="S108" s="85"/>
      <c r="T108" s="43"/>
      <c r="U108" s="1"/>
    </row>
    <row r="109" spans="1:21" ht="13.5" thickBot="1" x14ac:dyDescent="0.25">
      <c r="A109" s="17" t="s">
        <v>46</v>
      </c>
      <c r="B109" s="15" t="s">
        <v>47</v>
      </c>
      <c r="C109" s="15"/>
      <c r="D109" s="15"/>
      <c r="E109" s="15"/>
      <c r="F109" s="53" t="s">
        <v>115</v>
      </c>
      <c r="G109" s="16" t="s">
        <v>70</v>
      </c>
      <c r="H109" s="17" t="s">
        <v>46</v>
      </c>
      <c r="I109" s="15" t="s">
        <v>47</v>
      </c>
      <c r="J109" s="15"/>
      <c r="K109" s="15"/>
      <c r="L109" s="15"/>
      <c r="M109" s="53" t="s">
        <v>119</v>
      </c>
      <c r="N109" s="16" t="s">
        <v>70</v>
      </c>
      <c r="O109" s="17" t="s">
        <v>46</v>
      </c>
      <c r="P109" s="15" t="s">
        <v>47</v>
      </c>
      <c r="Q109" s="15"/>
      <c r="R109" s="15"/>
      <c r="S109" s="15"/>
      <c r="T109" s="53" t="s">
        <v>123</v>
      </c>
      <c r="U109" s="16" t="s">
        <v>70</v>
      </c>
    </row>
    <row r="110" spans="1:21" x14ac:dyDescent="0.2">
      <c r="A110" s="3" t="s">
        <v>18</v>
      </c>
      <c r="B110" s="4" t="s">
        <v>19</v>
      </c>
      <c r="C110" s="4" t="s">
        <v>21</v>
      </c>
      <c r="D110" s="4" t="s">
        <v>20</v>
      </c>
      <c r="E110" s="5" t="s">
        <v>43</v>
      </c>
      <c r="F110" s="5" t="s">
        <v>22</v>
      </c>
      <c r="G110" s="6" t="s">
        <v>30</v>
      </c>
      <c r="H110" s="3" t="s">
        <v>18</v>
      </c>
      <c r="I110" s="4" t="s">
        <v>19</v>
      </c>
      <c r="J110" s="4" t="s">
        <v>21</v>
      </c>
      <c r="K110" s="4" t="s">
        <v>20</v>
      </c>
      <c r="L110" s="5" t="s">
        <v>43</v>
      </c>
      <c r="M110" s="5" t="s">
        <v>22</v>
      </c>
      <c r="N110" s="6" t="s">
        <v>30</v>
      </c>
      <c r="O110" s="3" t="s">
        <v>18</v>
      </c>
      <c r="P110" s="4" t="s">
        <v>19</v>
      </c>
      <c r="Q110" s="4" t="s">
        <v>21</v>
      </c>
      <c r="R110" s="4" t="s">
        <v>20</v>
      </c>
      <c r="S110" s="5" t="s">
        <v>43</v>
      </c>
      <c r="T110" s="5" t="s">
        <v>22</v>
      </c>
      <c r="U110" s="6" t="s">
        <v>30</v>
      </c>
    </row>
    <row r="111" spans="1:21" x14ac:dyDescent="0.2">
      <c r="A111" s="7">
        <v>43159</v>
      </c>
      <c r="B111" s="242">
        <v>0.20833333333333334</v>
      </c>
      <c r="C111" s="190"/>
      <c r="D111" s="243">
        <v>0.5</v>
      </c>
      <c r="E111" s="116">
        <f t="shared" ref="E111:E114" si="31">SUM(D111-B111-C111)</f>
        <v>0.29166666666666663</v>
      </c>
      <c r="F111" s="207">
        <v>0</v>
      </c>
      <c r="G111" s="1"/>
      <c r="H111" s="7">
        <v>43281</v>
      </c>
      <c r="I111" s="222">
        <v>0.35416666666666669</v>
      </c>
      <c r="J111" s="222">
        <v>2.0833333333333332E-2</v>
      </c>
      <c r="K111" s="222">
        <v>0.66666666666666663</v>
      </c>
      <c r="L111" s="116">
        <f t="shared" ref="L111" si="32">SUM(K111-I111-J111)</f>
        <v>0.29166666666666663</v>
      </c>
      <c r="M111" s="207">
        <v>0</v>
      </c>
      <c r="N111" s="241" t="s">
        <v>675</v>
      </c>
      <c r="O111" s="7">
        <v>43404</v>
      </c>
      <c r="P111" s="75"/>
      <c r="Q111" s="75"/>
      <c r="R111" s="75"/>
      <c r="S111" s="138"/>
      <c r="T111" s="76"/>
      <c r="U111" s="202" t="s">
        <v>671</v>
      </c>
    </row>
    <row r="112" spans="1:21" x14ac:dyDescent="0.2">
      <c r="A112" s="7">
        <v>43160</v>
      </c>
      <c r="B112" s="242">
        <v>0.20833333333333334</v>
      </c>
      <c r="C112" s="190"/>
      <c r="D112" s="243">
        <v>0.5</v>
      </c>
      <c r="E112" s="116">
        <f t="shared" si="31"/>
        <v>0.29166666666666663</v>
      </c>
      <c r="F112" s="207">
        <v>0</v>
      </c>
      <c r="G112" s="1"/>
      <c r="H112" s="7">
        <v>43282</v>
      </c>
      <c r="I112" s="45"/>
      <c r="J112" s="45"/>
      <c r="K112" s="45"/>
      <c r="L112" s="85"/>
      <c r="M112" s="18"/>
      <c r="N112" s="103"/>
      <c r="O112" s="59">
        <v>43405</v>
      </c>
      <c r="P112" s="242">
        <v>0.20833333333333334</v>
      </c>
      <c r="Q112" s="190"/>
      <c r="R112" s="243">
        <v>0.5</v>
      </c>
      <c r="S112" s="116">
        <f t="shared" ref="S112:S114" si="33">SUM(R112-P112-Q112)</f>
        <v>0.29166666666666663</v>
      </c>
      <c r="T112" s="207">
        <v>0</v>
      </c>
      <c r="U112" s="1"/>
    </row>
    <row r="113" spans="1:21" x14ac:dyDescent="0.2">
      <c r="A113" s="7">
        <v>43161</v>
      </c>
      <c r="B113" s="242">
        <v>0.20833333333333334</v>
      </c>
      <c r="C113" s="190"/>
      <c r="D113" s="243">
        <v>0.5</v>
      </c>
      <c r="E113" s="116">
        <f t="shared" si="31"/>
        <v>0.29166666666666663</v>
      </c>
      <c r="F113" s="207">
        <v>0</v>
      </c>
      <c r="G113" s="1"/>
      <c r="H113" s="7">
        <v>43283</v>
      </c>
      <c r="I113" s="97"/>
      <c r="J113" s="98"/>
      <c r="K113" s="98"/>
      <c r="L113" s="99">
        <f>SUM(L83:L112)</f>
        <v>1.458333333333333</v>
      </c>
      <c r="M113" s="211">
        <v>0</v>
      </c>
      <c r="N113" s="206" t="e">
        <f>IF(L113&gt;#REF!,L113-#REF!,0)</f>
        <v>#REF!</v>
      </c>
      <c r="O113" s="7">
        <v>43406</v>
      </c>
      <c r="P113" s="242">
        <v>0.20833333333333334</v>
      </c>
      <c r="Q113" s="190"/>
      <c r="R113" s="243">
        <v>0.5</v>
      </c>
      <c r="S113" s="116">
        <f t="shared" si="33"/>
        <v>0.29166666666666663</v>
      </c>
      <c r="T113" s="207">
        <v>0</v>
      </c>
      <c r="U113" s="1"/>
    </row>
    <row r="114" spans="1:21" x14ac:dyDescent="0.2">
      <c r="A114" s="7">
        <v>43162</v>
      </c>
      <c r="B114" s="242">
        <v>0.20833333333333334</v>
      </c>
      <c r="C114" s="190"/>
      <c r="D114" s="243">
        <v>0.5</v>
      </c>
      <c r="E114" s="116">
        <f t="shared" si="31"/>
        <v>0.29166666666666663</v>
      </c>
      <c r="F114" s="207">
        <v>0</v>
      </c>
      <c r="G114" s="1"/>
      <c r="H114" s="7">
        <v>43284</v>
      </c>
      <c r="I114" s="222">
        <v>0.35416666666666669</v>
      </c>
      <c r="J114" s="222">
        <v>2.0833333333333332E-2</v>
      </c>
      <c r="K114" s="222">
        <v>0.66666666666666663</v>
      </c>
      <c r="L114" s="116">
        <f t="shared" ref="L114:L118" si="34">SUM(K114-I114-J114)</f>
        <v>0.29166666666666663</v>
      </c>
      <c r="M114" s="207">
        <v>0</v>
      </c>
      <c r="N114" s="1"/>
      <c r="O114" s="59">
        <v>43407</v>
      </c>
      <c r="P114" s="242">
        <v>0.20833333333333334</v>
      </c>
      <c r="Q114" s="190"/>
      <c r="R114" s="243">
        <v>0.5</v>
      </c>
      <c r="S114" s="116">
        <f t="shared" si="33"/>
        <v>0.29166666666666663</v>
      </c>
      <c r="T114" s="207">
        <v>0</v>
      </c>
      <c r="U114" s="1"/>
    </row>
    <row r="115" spans="1:21" x14ac:dyDescent="0.2">
      <c r="A115" s="7">
        <v>43163</v>
      </c>
      <c r="B115" s="45"/>
      <c r="C115" s="45"/>
      <c r="D115" s="45"/>
      <c r="E115" s="85"/>
      <c r="F115" s="18"/>
      <c r="G115" s="103"/>
      <c r="H115" s="7">
        <v>43285</v>
      </c>
      <c r="I115" s="222">
        <v>0.35416666666666669</v>
      </c>
      <c r="J115" s="222">
        <v>2.0833333333333332E-2</v>
      </c>
      <c r="K115" s="222">
        <v>0.66666666666666663</v>
      </c>
      <c r="L115" s="116">
        <f t="shared" si="34"/>
        <v>0.29166666666666663</v>
      </c>
      <c r="M115" s="207">
        <v>0</v>
      </c>
      <c r="N115" s="1"/>
      <c r="O115" s="59">
        <v>43408</v>
      </c>
      <c r="P115" s="45"/>
      <c r="Q115" s="45"/>
      <c r="R115" s="45"/>
      <c r="S115" s="85"/>
      <c r="T115" s="18"/>
      <c r="U115" s="103"/>
    </row>
    <row r="116" spans="1:21" x14ac:dyDescent="0.2">
      <c r="A116" s="7">
        <v>43164</v>
      </c>
      <c r="B116" s="97"/>
      <c r="C116" s="98"/>
      <c r="D116" s="98"/>
      <c r="E116" s="99">
        <f>SUM(E84:E115)</f>
        <v>1.458333333333333</v>
      </c>
      <c r="F116" s="211">
        <v>0</v>
      </c>
      <c r="G116" s="206" t="e">
        <f>IF(E116&gt;#REF!,E116-#REF!,0)</f>
        <v>#REF!</v>
      </c>
      <c r="H116" s="7">
        <v>43286</v>
      </c>
      <c r="I116" s="222">
        <v>0.35416666666666669</v>
      </c>
      <c r="J116" s="222">
        <v>2.0833333333333332E-2</v>
      </c>
      <c r="K116" s="222">
        <v>0.66666666666666663</v>
      </c>
      <c r="L116" s="116">
        <f t="shared" si="34"/>
        <v>0.29166666666666663</v>
      </c>
      <c r="M116" s="207">
        <v>0</v>
      </c>
      <c r="N116" s="1"/>
      <c r="O116" s="59">
        <v>43409</v>
      </c>
      <c r="P116" s="97"/>
      <c r="Q116" s="98"/>
      <c r="R116" s="98"/>
      <c r="S116" s="99">
        <f>SUM(S110:S115)</f>
        <v>0.87499999999999989</v>
      </c>
      <c r="T116" s="211">
        <v>0</v>
      </c>
      <c r="U116" s="206" t="e">
        <f>IF(S116&gt;#REF!,S116-#REF!,0)</f>
        <v>#REF!</v>
      </c>
    </row>
    <row r="117" spans="1:21" x14ac:dyDescent="0.2">
      <c r="A117" s="7">
        <v>43165</v>
      </c>
      <c r="B117" s="234">
        <v>0.41666666666666669</v>
      </c>
      <c r="C117" s="235"/>
      <c r="D117" s="236">
        <v>0.78125</v>
      </c>
      <c r="E117" s="116">
        <f t="shared" ref="E117:E120" si="35">SUM(D117-B117-C117)</f>
        <v>0.36458333333333331</v>
      </c>
      <c r="F117" s="207">
        <v>0</v>
      </c>
      <c r="G117" s="1"/>
      <c r="H117" s="7">
        <v>43287</v>
      </c>
      <c r="I117" s="222">
        <v>0.35416666666666669</v>
      </c>
      <c r="J117" s="222">
        <v>2.0833333333333332E-2</v>
      </c>
      <c r="K117" s="222">
        <v>0.66666666666666663</v>
      </c>
      <c r="L117" s="116">
        <f t="shared" si="34"/>
        <v>0.29166666666666663</v>
      </c>
      <c r="M117" s="207">
        <v>0</v>
      </c>
      <c r="N117" s="1"/>
      <c r="O117" s="7">
        <v>43410</v>
      </c>
      <c r="P117" s="234">
        <v>0.41666666666666669</v>
      </c>
      <c r="Q117" s="235"/>
      <c r="R117" s="236">
        <v>0.78125</v>
      </c>
      <c r="S117" s="116">
        <f t="shared" ref="S117:S120" si="36">SUM(R117-P117-Q117)</f>
        <v>0.36458333333333331</v>
      </c>
      <c r="T117" s="207">
        <v>0</v>
      </c>
      <c r="U117" s="1"/>
    </row>
    <row r="118" spans="1:21" x14ac:dyDescent="0.2">
      <c r="A118" s="7">
        <v>43166</v>
      </c>
      <c r="B118" s="234">
        <v>0.41666666666666669</v>
      </c>
      <c r="C118" s="235"/>
      <c r="D118" s="236">
        <v>0.78125</v>
      </c>
      <c r="E118" s="116">
        <f t="shared" si="35"/>
        <v>0.36458333333333331</v>
      </c>
      <c r="F118" s="207">
        <v>0</v>
      </c>
      <c r="G118" s="1"/>
      <c r="H118" s="7">
        <v>43288</v>
      </c>
      <c r="I118" s="222">
        <v>0.35416666666666669</v>
      </c>
      <c r="J118" s="222">
        <v>2.0833333333333332E-2</v>
      </c>
      <c r="K118" s="222">
        <v>0.66666666666666663</v>
      </c>
      <c r="L118" s="116">
        <f t="shared" si="34"/>
        <v>0.29166666666666663</v>
      </c>
      <c r="M118" s="207">
        <v>0</v>
      </c>
      <c r="N118" s="1"/>
      <c r="O118" s="7">
        <v>43411</v>
      </c>
      <c r="P118" s="234">
        <v>0.41666666666666669</v>
      </c>
      <c r="Q118" s="235"/>
      <c r="R118" s="236">
        <v>0.78125</v>
      </c>
      <c r="S118" s="116">
        <f t="shared" si="36"/>
        <v>0.36458333333333331</v>
      </c>
      <c r="T118" s="207">
        <v>0</v>
      </c>
      <c r="U118" s="1"/>
    </row>
    <row r="119" spans="1:21" x14ac:dyDescent="0.2">
      <c r="A119" s="7">
        <v>43167</v>
      </c>
      <c r="B119" s="234">
        <v>0.41666666666666669</v>
      </c>
      <c r="C119" s="235"/>
      <c r="D119" s="236">
        <v>0.78125</v>
      </c>
      <c r="E119" s="116">
        <f t="shared" si="35"/>
        <v>0.36458333333333331</v>
      </c>
      <c r="F119" s="207">
        <v>0</v>
      </c>
      <c r="G119" s="1"/>
      <c r="H119" s="7">
        <v>43289</v>
      </c>
      <c r="I119" s="45"/>
      <c r="J119" s="45"/>
      <c r="K119" s="45"/>
      <c r="L119" s="85"/>
      <c r="M119" s="18"/>
      <c r="N119" s="103"/>
      <c r="O119" s="59">
        <v>43412</v>
      </c>
      <c r="P119" s="234">
        <v>0.41666666666666669</v>
      </c>
      <c r="Q119" s="235"/>
      <c r="R119" s="236">
        <v>0.78125</v>
      </c>
      <c r="S119" s="116">
        <f t="shared" si="36"/>
        <v>0.36458333333333331</v>
      </c>
      <c r="T119" s="207">
        <v>0</v>
      </c>
      <c r="U119" s="1"/>
    </row>
    <row r="120" spans="1:21" x14ac:dyDescent="0.2">
      <c r="A120" s="7">
        <v>43168</v>
      </c>
      <c r="B120" s="234">
        <v>0.41666666666666669</v>
      </c>
      <c r="C120" s="235"/>
      <c r="D120" s="236">
        <v>0.78125</v>
      </c>
      <c r="E120" s="116">
        <f t="shared" si="35"/>
        <v>0.36458333333333331</v>
      </c>
      <c r="F120" s="207">
        <v>0</v>
      </c>
      <c r="G120" s="1"/>
      <c r="H120" s="7">
        <v>43290</v>
      </c>
      <c r="I120" s="97"/>
      <c r="J120" s="98"/>
      <c r="K120" s="98"/>
      <c r="L120" s="99">
        <f>SUM(L114:L119)</f>
        <v>1.458333333333333</v>
      </c>
      <c r="M120" s="211">
        <v>0</v>
      </c>
      <c r="N120" s="206" t="e">
        <f>IF(L120&gt;#REF!,L120-#REF!,0)</f>
        <v>#REF!</v>
      </c>
      <c r="O120" s="7">
        <v>43413</v>
      </c>
      <c r="P120" s="234">
        <v>0.41666666666666669</v>
      </c>
      <c r="Q120" s="235"/>
      <c r="R120" s="236">
        <v>0.78125</v>
      </c>
      <c r="S120" s="116">
        <f t="shared" si="36"/>
        <v>0.36458333333333331</v>
      </c>
      <c r="T120" s="207">
        <v>0</v>
      </c>
      <c r="U120" s="1"/>
    </row>
    <row r="121" spans="1:21" x14ac:dyDescent="0.2">
      <c r="A121" s="7">
        <v>43169</v>
      </c>
      <c r="B121" s="237"/>
      <c r="C121" s="238"/>
      <c r="D121" s="239"/>
      <c r="E121" s="240"/>
      <c r="F121" s="207"/>
      <c r="G121" s="241"/>
      <c r="H121" s="7">
        <v>43291</v>
      </c>
      <c r="I121" s="214">
        <v>0.33333333333333331</v>
      </c>
      <c r="J121" s="214">
        <v>2.0833333333333332E-2</v>
      </c>
      <c r="K121" s="214">
        <v>0.64583333333333337</v>
      </c>
      <c r="L121" s="116">
        <f t="shared" ref="L121:L123" si="37">SUM(K121-I121-J121)</f>
        <v>0.29166666666666674</v>
      </c>
      <c r="M121" s="207">
        <v>0</v>
      </c>
      <c r="N121" s="1"/>
      <c r="O121" s="59">
        <v>43414</v>
      </c>
      <c r="P121" s="75"/>
      <c r="Q121" s="75"/>
      <c r="R121" s="75"/>
      <c r="S121" s="138"/>
      <c r="T121" s="76"/>
      <c r="U121" s="202" t="s">
        <v>672</v>
      </c>
    </row>
    <row r="122" spans="1:21" x14ac:dyDescent="0.2">
      <c r="A122" s="7">
        <v>43170</v>
      </c>
      <c r="B122" s="45"/>
      <c r="C122" s="45"/>
      <c r="D122" s="45"/>
      <c r="E122" s="85"/>
      <c r="F122" s="18"/>
      <c r="G122" s="103"/>
      <c r="H122" s="7">
        <v>43292</v>
      </c>
      <c r="I122" s="214">
        <v>0.33333333333333331</v>
      </c>
      <c r="J122" s="214">
        <v>2.0833333333333332E-2</v>
      </c>
      <c r="K122" s="214">
        <v>0.64583333333333337</v>
      </c>
      <c r="L122" s="116">
        <f t="shared" si="37"/>
        <v>0.29166666666666674</v>
      </c>
      <c r="M122" s="207">
        <v>0</v>
      </c>
      <c r="N122" s="1"/>
      <c r="O122" s="59">
        <v>43415</v>
      </c>
      <c r="P122" s="45"/>
      <c r="Q122" s="45"/>
      <c r="R122" s="45"/>
      <c r="S122" s="85"/>
      <c r="T122" s="18"/>
      <c r="U122" s="103"/>
    </row>
    <row r="123" spans="1:21" x14ac:dyDescent="0.2">
      <c r="A123" s="7">
        <v>43171</v>
      </c>
      <c r="B123" s="97"/>
      <c r="C123" s="98"/>
      <c r="D123" s="98"/>
      <c r="E123" s="99">
        <f>SUM(E117:E122)</f>
        <v>1.4583333333333333</v>
      </c>
      <c r="F123" s="211">
        <v>0</v>
      </c>
      <c r="G123" s="206" t="e">
        <f>IF(E123&gt;#REF!,E123-#REF!,0)</f>
        <v>#REF!</v>
      </c>
      <c r="H123" s="7">
        <v>43293</v>
      </c>
      <c r="I123" s="214">
        <v>0.33333333333333331</v>
      </c>
      <c r="J123" s="214">
        <v>2.0833333333333332E-2</v>
      </c>
      <c r="K123" s="214">
        <v>0.64583333333333337</v>
      </c>
      <c r="L123" s="116">
        <f t="shared" si="37"/>
        <v>0.29166666666666674</v>
      </c>
      <c r="M123" s="207">
        <v>0</v>
      </c>
      <c r="N123" s="1"/>
      <c r="O123" s="59">
        <v>43416</v>
      </c>
      <c r="P123" s="97"/>
      <c r="Q123" s="98"/>
      <c r="R123" s="98"/>
      <c r="S123" s="99">
        <f>SUM(S117:S122)</f>
        <v>1.4583333333333333</v>
      </c>
      <c r="T123" s="211">
        <v>0</v>
      </c>
      <c r="U123" s="206" t="e">
        <f>IF(S123&gt;#REF!,S123-#REF!,0)</f>
        <v>#REF!</v>
      </c>
    </row>
    <row r="124" spans="1:21" x14ac:dyDescent="0.2">
      <c r="A124" s="7">
        <v>43172</v>
      </c>
      <c r="B124" s="242">
        <v>0.20833333333333334</v>
      </c>
      <c r="C124" s="190"/>
      <c r="D124" s="243">
        <v>0.5</v>
      </c>
      <c r="E124" s="85">
        <v>0.29166666666666663</v>
      </c>
      <c r="F124" s="207">
        <v>0</v>
      </c>
      <c r="G124" s="1"/>
      <c r="H124" s="7">
        <v>43294</v>
      </c>
      <c r="I124" s="75"/>
      <c r="J124" s="75"/>
      <c r="K124" s="75"/>
      <c r="L124" s="138"/>
      <c r="M124" s="76"/>
      <c r="N124" s="202" t="s">
        <v>669</v>
      </c>
      <c r="O124" s="7">
        <v>43417</v>
      </c>
      <c r="P124" s="242">
        <v>0.20833333333333334</v>
      </c>
      <c r="Q124" s="190"/>
      <c r="R124" s="243">
        <v>0.5</v>
      </c>
      <c r="S124" s="116">
        <f t="shared" ref="S124:S128" si="38">SUM(R124-P124-Q124)</f>
        <v>0.29166666666666663</v>
      </c>
      <c r="T124" s="207">
        <v>0</v>
      </c>
      <c r="U124" s="1"/>
    </row>
    <row r="125" spans="1:21" x14ac:dyDescent="0.2">
      <c r="A125" s="7">
        <v>43173</v>
      </c>
      <c r="B125" s="242">
        <v>0.20833333333333334</v>
      </c>
      <c r="C125" s="190"/>
      <c r="D125" s="243">
        <v>0.5</v>
      </c>
      <c r="E125" s="85">
        <v>0.32291666666666669</v>
      </c>
      <c r="F125" s="240">
        <v>3.125E-2</v>
      </c>
      <c r="G125" s="1"/>
      <c r="H125" s="7">
        <v>43295</v>
      </c>
      <c r="I125" s="245"/>
      <c r="J125" s="246"/>
      <c r="K125" s="246"/>
      <c r="L125" s="247"/>
      <c r="M125" s="246"/>
      <c r="N125" s="248" t="s">
        <v>674</v>
      </c>
      <c r="O125" s="7">
        <v>43418</v>
      </c>
      <c r="P125" s="242">
        <v>0.20833333333333334</v>
      </c>
      <c r="Q125" s="190"/>
      <c r="R125" s="243">
        <v>0.5</v>
      </c>
      <c r="S125" s="116">
        <f t="shared" si="38"/>
        <v>0.29166666666666663</v>
      </c>
      <c r="T125" s="207">
        <v>0</v>
      </c>
      <c r="U125" s="1"/>
    </row>
    <row r="126" spans="1:21" x14ac:dyDescent="0.2">
      <c r="A126" s="7">
        <v>43174</v>
      </c>
      <c r="B126" s="242">
        <v>0.20833333333333334</v>
      </c>
      <c r="C126" s="190"/>
      <c r="D126" s="243">
        <v>0.5</v>
      </c>
      <c r="E126" s="85">
        <v>0.29166666666666663</v>
      </c>
      <c r="F126" s="207">
        <v>0</v>
      </c>
      <c r="G126" s="1"/>
      <c r="H126" s="7">
        <v>43296</v>
      </c>
      <c r="I126" s="45"/>
      <c r="J126" s="45"/>
      <c r="K126" s="45"/>
      <c r="L126" s="85"/>
      <c r="M126" s="18"/>
      <c r="N126" s="103"/>
      <c r="O126" s="59">
        <v>43419</v>
      </c>
      <c r="P126" s="242">
        <v>0.20833333333333334</v>
      </c>
      <c r="Q126" s="190"/>
      <c r="R126" s="243">
        <v>0.5</v>
      </c>
      <c r="S126" s="116">
        <f t="shared" si="38"/>
        <v>0.29166666666666663</v>
      </c>
      <c r="T126" s="207">
        <v>0</v>
      </c>
      <c r="U126" s="1"/>
    </row>
    <row r="127" spans="1:21" x14ac:dyDescent="0.2">
      <c r="A127" s="7">
        <v>43175</v>
      </c>
      <c r="B127" s="242">
        <v>0.20833333333333334</v>
      </c>
      <c r="C127" s="190"/>
      <c r="D127" s="243">
        <v>0.5</v>
      </c>
      <c r="E127" s="85">
        <v>0.29166666666666663</v>
      </c>
      <c r="F127" s="207">
        <v>0</v>
      </c>
      <c r="G127" s="1"/>
      <c r="H127" s="7">
        <v>43297</v>
      </c>
      <c r="I127" s="97"/>
      <c r="J127" s="98"/>
      <c r="K127" s="98"/>
      <c r="L127" s="99">
        <f>SUM(L121:L126)</f>
        <v>0.87500000000000022</v>
      </c>
      <c r="M127" s="211">
        <v>0</v>
      </c>
      <c r="N127" s="206" t="e">
        <f>IF(L127&gt;#REF!,L127-#REF!,0)</f>
        <v>#REF!</v>
      </c>
      <c r="O127" s="7">
        <v>43420</v>
      </c>
      <c r="P127" s="242">
        <v>0.20833333333333334</v>
      </c>
      <c r="Q127" s="190"/>
      <c r="R127" s="243">
        <v>0.5</v>
      </c>
      <c r="S127" s="116">
        <f t="shared" si="38"/>
        <v>0.29166666666666663</v>
      </c>
      <c r="T127" s="207">
        <v>0</v>
      </c>
      <c r="U127" s="1"/>
    </row>
    <row r="128" spans="1:21" x14ac:dyDescent="0.2">
      <c r="A128" s="7">
        <v>43176</v>
      </c>
      <c r="B128" s="242">
        <v>0.20833333333333334</v>
      </c>
      <c r="C128" s="190"/>
      <c r="D128" s="243">
        <v>0.5</v>
      </c>
      <c r="E128" s="85">
        <v>0.29166666666666663</v>
      </c>
      <c r="F128" s="207">
        <v>0</v>
      </c>
      <c r="G128" s="1"/>
      <c r="H128" s="7">
        <v>43298</v>
      </c>
      <c r="I128" s="214">
        <v>0.33333333333333331</v>
      </c>
      <c r="J128" s="214">
        <v>2.0833333333333332E-2</v>
      </c>
      <c r="K128" s="214">
        <v>0.64583333333333337</v>
      </c>
      <c r="L128" s="116">
        <f t="shared" ref="L128:L132" si="39">SUM(K128-I128-J128)</f>
        <v>0.29166666666666674</v>
      </c>
      <c r="M128" s="207">
        <v>0</v>
      </c>
      <c r="N128" s="1"/>
      <c r="O128" s="59">
        <v>43421</v>
      </c>
      <c r="P128" s="242">
        <v>0.20833333333333334</v>
      </c>
      <c r="Q128" s="190"/>
      <c r="R128" s="243">
        <v>0.5</v>
      </c>
      <c r="S128" s="116">
        <f t="shared" si="38"/>
        <v>0.29166666666666663</v>
      </c>
      <c r="T128" s="207">
        <v>0</v>
      </c>
      <c r="U128" s="1"/>
    </row>
    <row r="129" spans="1:21" x14ac:dyDescent="0.2">
      <c r="A129" s="7">
        <v>43177</v>
      </c>
      <c r="B129" s="45"/>
      <c r="C129" s="45"/>
      <c r="D129" s="45"/>
      <c r="E129" s="85"/>
      <c r="F129" s="18"/>
      <c r="G129" s="103"/>
      <c r="H129" s="7">
        <v>43299</v>
      </c>
      <c r="I129" s="214">
        <v>0.33333333333333331</v>
      </c>
      <c r="J129" s="214">
        <v>2.0833333333333332E-2</v>
      </c>
      <c r="K129" s="214">
        <v>0.64583333333333337</v>
      </c>
      <c r="L129" s="116">
        <f t="shared" si="39"/>
        <v>0.29166666666666674</v>
      </c>
      <c r="M129" s="207">
        <v>0</v>
      </c>
      <c r="N129" s="1"/>
      <c r="O129" s="59">
        <v>43422</v>
      </c>
      <c r="P129" s="45"/>
      <c r="Q129" s="45"/>
      <c r="R129" s="45"/>
      <c r="S129" s="85"/>
      <c r="T129" s="18"/>
      <c r="U129" s="103"/>
    </row>
    <row r="130" spans="1:21" x14ac:dyDescent="0.2">
      <c r="A130" s="7">
        <v>43178</v>
      </c>
      <c r="B130" s="97"/>
      <c r="C130" s="98"/>
      <c r="D130" s="98"/>
      <c r="E130" s="99">
        <f>SUM(E124:E129)</f>
        <v>1.489583333333333</v>
      </c>
      <c r="F130" s="211">
        <v>3.125E-2</v>
      </c>
      <c r="G130" s="206" t="e">
        <f>IF(E130&gt;#REF!,E130-#REF!,0)</f>
        <v>#REF!</v>
      </c>
      <c r="H130" s="7">
        <v>43300</v>
      </c>
      <c r="I130" s="214">
        <v>0.33333333333333331</v>
      </c>
      <c r="J130" s="214">
        <v>2.0833333333333332E-2</v>
      </c>
      <c r="K130" s="214">
        <v>0.64583333333333337</v>
      </c>
      <c r="L130" s="116">
        <f t="shared" si="39"/>
        <v>0.29166666666666674</v>
      </c>
      <c r="M130" s="207">
        <v>0</v>
      </c>
      <c r="N130" s="1"/>
      <c r="O130" s="59">
        <v>43423</v>
      </c>
      <c r="P130" s="97"/>
      <c r="Q130" s="98"/>
      <c r="R130" s="98"/>
      <c r="S130" s="99">
        <f>SUM(S124:S129)</f>
        <v>1.458333333333333</v>
      </c>
      <c r="T130" s="211">
        <v>0</v>
      </c>
      <c r="U130" s="206" t="e">
        <f>IF(S130&gt;#REF!,S130-#REF!,0)</f>
        <v>#REF!</v>
      </c>
    </row>
    <row r="131" spans="1:21" x14ac:dyDescent="0.2">
      <c r="A131" s="7">
        <v>43179</v>
      </c>
      <c r="B131" s="234">
        <v>0.41666666666666669</v>
      </c>
      <c r="C131" s="235"/>
      <c r="D131" s="236">
        <v>0.78125</v>
      </c>
      <c r="E131" s="116">
        <f t="shared" ref="E131:E134" si="40">SUM(D131-B131-C131)</f>
        <v>0.36458333333333331</v>
      </c>
      <c r="F131" s="207">
        <v>0</v>
      </c>
      <c r="G131" s="1"/>
      <c r="H131" s="7">
        <v>43301</v>
      </c>
      <c r="I131" s="214">
        <v>0.33333333333333331</v>
      </c>
      <c r="J131" s="214">
        <v>2.0833333333333332E-2</v>
      </c>
      <c r="K131" s="214">
        <v>0.64583333333333337</v>
      </c>
      <c r="L131" s="116">
        <f t="shared" si="39"/>
        <v>0.29166666666666674</v>
      </c>
      <c r="M131" s="207">
        <v>0</v>
      </c>
      <c r="N131" s="1"/>
      <c r="O131" s="7">
        <v>43424</v>
      </c>
      <c r="P131" s="234">
        <v>0.41666666666666669</v>
      </c>
      <c r="Q131" s="235"/>
      <c r="R131" s="236">
        <v>0.78125</v>
      </c>
      <c r="S131" s="116">
        <f t="shared" ref="S131:S134" si="41">SUM(R131-P131-Q131)</f>
        <v>0.36458333333333331</v>
      </c>
      <c r="T131" s="207">
        <v>0</v>
      </c>
      <c r="U131" s="1"/>
    </row>
    <row r="132" spans="1:21" x14ac:dyDescent="0.2">
      <c r="A132" s="7">
        <v>43180</v>
      </c>
      <c r="B132" s="234">
        <v>0.41666666666666669</v>
      </c>
      <c r="C132" s="235"/>
      <c r="D132" s="236">
        <v>0.78125</v>
      </c>
      <c r="E132" s="116">
        <f t="shared" si="40"/>
        <v>0.36458333333333331</v>
      </c>
      <c r="F132" s="207">
        <v>0</v>
      </c>
      <c r="G132" s="1"/>
      <c r="H132" s="7">
        <v>43302</v>
      </c>
      <c r="I132" s="214">
        <v>0.33333333333333331</v>
      </c>
      <c r="J132" s="214">
        <v>2.0833333333333332E-2</v>
      </c>
      <c r="K132" s="214">
        <v>0.64583333333333337</v>
      </c>
      <c r="L132" s="116">
        <f t="shared" si="39"/>
        <v>0.29166666666666674</v>
      </c>
      <c r="M132" s="207">
        <v>0</v>
      </c>
      <c r="N132" s="1"/>
      <c r="O132" s="7">
        <v>43425</v>
      </c>
      <c r="P132" s="234">
        <v>0.41666666666666669</v>
      </c>
      <c r="Q132" s="235"/>
      <c r="R132" s="236">
        <v>0.78125</v>
      </c>
      <c r="S132" s="116">
        <f t="shared" si="41"/>
        <v>0.36458333333333331</v>
      </c>
      <c r="T132" s="207">
        <v>0</v>
      </c>
      <c r="U132" s="1"/>
    </row>
    <row r="133" spans="1:21" x14ac:dyDescent="0.2">
      <c r="A133" s="7">
        <v>43181</v>
      </c>
      <c r="B133" s="234">
        <v>0.41666666666666669</v>
      </c>
      <c r="C133" s="235"/>
      <c r="D133" s="236">
        <v>0.78125</v>
      </c>
      <c r="E133" s="116">
        <f t="shared" si="40"/>
        <v>0.36458333333333331</v>
      </c>
      <c r="F133" s="207">
        <v>0</v>
      </c>
      <c r="G133" s="1"/>
      <c r="H133" s="7">
        <v>43303</v>
      </c>
      <c r="I133" s="45"/>
      <c r="J133" s="45"/>
      <c r="K133" s="45"/>
      <c r="L133" s="85"/>
      <c r="M133" s="18"/>
      <c r="N133" s="103"/>
      <c r="O133" s="59">
        <v>43426</v>
      </c>
      <c r="P133" s="234">
        <v>0.41666666666666669</v>
      </c>
      <c r="Q133" s="235"/>
      <c r="R133" s="236">
        <v>0.78125</v>
      </c>
      <c r="S133" s="116">
        <f t="shared" si="41"/>
        <v>0.36458333333333331</v>
      </c>
      <c r="T133" s="207">
        <v>0</v>
      </c>
      <c r="U133" s="1"/>
    </row>
    <row r="134" spans="1:21" x14ac:dyDescent="0.2">
      <c r="A134" s="7">
        <v>43182</v>
      </c>
      <c r="B134" s="234">
        <v>0.41666666666666669</v>
      </c>
      <c r="C134" s="235"/>
      <c r="D134" s="236">
        <v>0.78125</v>
      </c>
      <c r="E134" s="116">
        <f t="shared" si="40"/>
        <v>0.36458333333333331</v>
      </c>
      <c r="F134" s="207">
        <v>0</v>
      </c>
      <c r="G134" s="1"/>
      <c r="H134" s="7">
        <v>43304</v>
      </c>
      <c r="I134" s="97"/>
      <c r="J134" s="98"/>
      <c r="K134" s="98"/>
      <c r="L134" s="99">
        <f>SUM(L128:L133)</f>
        <v>1.4583333333333337</v>
      </c>
      <c r="M134" s="211">
        <v>0</v>
      </c>
      <c r="N134" s="206" t="e">
        <f>IF(L134&gt;#REF!,L134-#REF!,0)</f>
        <v>#REF!</v>
      </c>
      <c r="O134" s="7">
        <v>43427</v>
      </c>
      <c r="P134" s="234">
        <v>0.41666666666666669</v>
      </c>
      <c r="Q134" s="235"/>
      <c r="R134" s="236">
        <v>0.78125</v>
      </c>
      <c r="S134" s="116">
        <f t="shared" si="41"/>
        <v>0.36458333333333331</v>
      </c>
      <c r="T134" s="207">
        <v>0</v>
      </c>
      <c r="U134" s="1"/>
    </row>
    <row r="135" spans="1:21" x14ac:dyDescent="0.2">
      <c r="A135" s="7">
        <v>43183</v>
      </c>
      <c r="B135" s="237"/>
      <c r="C135" s="238"/>
      <c r="D135" s="239"/>
      <c r="E135" s="240"/>
      <c r="F135" s="207"/>
      <c r="G135" s="241"/>
      <c r="H135" s="7">
        <v>43305</v>
      </c>
      <c r="I135" s="214">
        <v>0.33333333333333331</v>
      </c>
      <c r="J135" s="214">
        <v>2.0833333333333332E-2</v>
      </c>
      <c r="K135" s="214">
        <v>0.64583333333333337</v>
      </c>
      <c r="L135" s="116">
        <f t="shared" ref="L135:L139" si="42">SUM(K135-I135-J135)</f>
        <v>0.29166666666666674</v>
      </c>
      <c r="M135" s="207">
        <v>0</v>
      </c>
      <c r="N135" s="1"/>
      <c r="O135" s="59">
        <v>43428</v>
      </c>
      <c r="P135" s="237"/>
      <c r="Q135" s="238"/>
      <c r="R135" s="239"/>
      <c r="S135" s="240"/>
      <c r="T135" s="207"/>
      <c r="U135" s="1"/>
    </row>
    <row r="136" spans="1:21" x14ac:dyDescent="0.2">
      <c r="A136" s="7">
        <v>43184</v>
      </c>
      <c r="B136" s="45"/>
      <c r="C136" s="45"/>
      <c r="D136" s="45"/>
      <c r="E136" s="85"/>
      <c r="F136" s="18"/>
      <c r="G136" s="103"/>
      <c r="H136" s="7">
        <v>43306</v>
      </c>
      <c r="I136" s="214">
        <v>0.33333333333333331</v>
      </c>
      <c r="J136" s="214">
        <v>2.0833333333333332E-2</v>
      </c>
      <c r="K136" s="214">
        <v>0.64583333333333337</v>
      </c>
      <c r="L136" s="116">
        <f t="shared" si="42"/>
        <v>0.29166666666666674</v>
      </c>
      <c r="M136" s="207">
        <v>0</v>
      </c>
      <c r="N136" s="1"/>
      <c r="O136" s="59">
        <v>43429</v>
      </c>
      <c r="P136" s="45"/>
      <c r="Q136" s="45"/>
      <c r="R136" s="45"/>
      <c r="S136" s="85"/>
      <c r="T136" s="18"/>
      <c r="U136" s="103"/>
    </row>
    <row r="137" spans="1:21" x14ac:dyDescent="0.2">
      <c r="A137" s="7">
        <v>43185</v>
      </c>
      <c r="B137" s="97"/>
      <c r="C137" s="98"/>
      <c r="D137" s="98"/>
      <c r="E137" s="99">
        <f>SUM(E131:E136)</f>
        <v>1.4583333333333333</v>
      </c>
      <c r="F137" s="211">
        <v>0</v>
      </c>
      <c r="G137" s="206" t="e">
        <f>IF(E137&gt;#REF!,E137-#REF!,0)</f>
        <v>#REF!</v>
      </c>
      <c r="H137" s="7">
        <v>43307</v>
      </c>
      <c r="I137" s="74"/>
      <c r="J137" s="150"/>
      <c r="K137" s="150"/>
      <c r="L137" s="158">
        <v>0.29166666666666669</v>
      </c>
      <c r="M137" s="150"/>
      <c r="N137" s="64" t="s">
        <v>360</v>
      </c>
      <c r="O137" s="59">
        <v>43430</v>
      </c>
      <c r="P137" s="97"/>
      <c r="Q137" s="98"/>
      <c r="R137" s="98"/>
      <c r="S137" s="99">
        <f>SUM(S131:S136)</f>
        <v>1.4583333333333333</v>
      </c>
      <c r="T137" s="211">
        <v>0</v>
      </c>
      <c r="U137" s="206" t="e">
        <f>IF(S137&gt;#REF!,S137-#REF!,0)</f>
        <v>#REF!</v>
      </c>
    </row>
    <row r="138" spans="1:21" x14ac:dyDescent="0.2">
      <c r="A138" s="7">
        <v>43186</v>
      </c>
      <c r="B138" s="242">
        <v>0.20833333333333334</v>
      </c>
      <c r="C138" s="190"/>
      <c r="D138" s="243">
        <v>0.5</v>
      </c>
      <c r="E138" s="116">
        <f t="shared" ref="E138:E141" si="43">SUM(D138-B138-C138)</f>
        <v>0.29166666666666663</v>
      </c>
      <c r="F138" s="207">
        <v>0</v>
      </c>
      <c r="G138" s="1"/>
      <c r="H138" s="7">
        <v>43308</v>
      </c>
      <c r="I138" s="214">
        <v>0.33333333333333331</v>
      </c>
      <c r="J138" s="214">
        <v>2.0833333333333332E-2</v>
      </c>
      <c r="K138" s="214">
        <v>0.64583333333333337</v>
      </c>
      <c r="L138" s="116">
        <f t="shared" si="42"/>
        <v>0.29166666666666674</v>
      </c>
      <c r="M138" s="207">
        <v>0</v>
      </c>
      <c r="N138" s="1"/>
      <c r="O138" s="7">
        <v>43431</v>
      </c>
      <c r="P138" s="222">
        <v>0.35416666666666669</v>
      </c>
      <c r="Q138" s="222">
        <v>2.0833333333333332E-2</v>
      </c>
      <c r="R138" s="222">
        <v>0.66666666666666663</v>
      </c>
      <c r="S138" s="116">
        <f t="shared" ref="S138:S140" si="44">SUM(R138-P138-Q138)</f>
        <v>0.29166666666666663</v>
      </c>
      <c r="T138" s="207">
        <v>0</v>
      </c>
      <c r="U138" s="65"/>
    </row>
    <row r="139" spans="1:21" x14ac:dyDescent="0.2">
      <c r="A139" s="7">
        <v>43187</v>
      </c>
      <c r="B139" s="242">
        <v>0.20833333333333334</v>
      </c>
      <c r="C139" s="190"/>
      <c r="D139" s="243">
        <v>0.5</v>
      </c>
      <c r="E139" s="116">
        <f t="shared" si="43"/>
        <v>0.29166666666666663</v>
      </c>
      <c r="F139" s="207">
        <v>0</v>
      </c>
      <c r="G139" s="1"/>
      <c r="H139" s="7">
        <v>43309</v>
      </c>
      <c r="I139" s="214">
        <v>0.33333333333333331</v>
      </c>
      <c r="J139" s="214">
        <v>2.0833333333333332E-2</v>
      </c>
      <c r="K139" s="214">
        <v>0.64583333333333337</v>
      </c>
      <c r="L139" s="116">
        <f t="shared" si="42"/>
        <v>0.29166666666666674</v>
      </c>
      <c r="M139" s="207">
        <v>0</v>
      </c>
      <c r="N139" s="1"/>
      <c r="O139" s="7">
        <v>43432</v>
      </c>
      <c r="P139" s="222">
        <v>0.35416666666666669</v>
      </c>
      <c r="Q139" s="222">
        <v>2.0833333333333332E-2</v>
      </c>
      <c r="R139" s="222">
        <v>0.66666666666666663</v>
      </c>
      <c r="S139" s="116">
        <f t="shared" si="44"/>
        <v>0.29166666666666663</v>
      </c>
      <c r="T139" s="207">
        <v>0</v>
      </c>
      <c r="U139" s="1"/>
    </row>
    <row r="140" spans="1:21" x14ac:dyDescent="0.2">
      <c r="A140" s="7">
        <v>43188</v>
      </c>
      <c r="B140" s="242">
        <v>0.20833333333333334</v>
      </c>
      <c r="C140" s="190"/>
      <c r="D140" s="243">
        <v>0.5</v>
      </c>
      <c r="E140" s="116">
        <f t="shared" si="43"/>
        <v>0.29166666666666663</v>
      </c>
      <c r="F140" s="207">
        <v>0</v>
      </c>
      <c r="G140" s="1"/>
      <c r="H140" s="7">
        <v>43310</v>
      </c>
      <c r="I140" s="45"/>
      <c r="J140" s="45"/>
      <c r="K140" s="45"/>
      <c r="L140" s="85"/>
      <c r="M140" s="18"/>
      <c r="N140" s="103"/>
      <c r="O140" s="59">
        <v>43433</v>
      </c>
      <c r="P140" s="222">
        <v>0.35416666666666669</v>
      </c>
      <c r="Q140" s="222">
        <v>2.0833333333333332E-2</v>
      </c>
      <c r="R140" s="222">
        <v>0.66666666666666663</v>
      </c>
      <c r="S140" s="116">
        <f t="shared" si="44"/>
        <v>0.29166666666666663</v>
      </c>
      <c r="T140" s="207">
        <v>0</v>
      </c>
      <c r="U140" s="1"/>
    </row>
    <row r="141" spans="1:21" x14ac:dyDescent="0.2">
      <c r="A141" s="7">
        <v>43189</v>
      </c>
      <c r="B141" s="242">
        <v>0.20833333333333334</v>
      </c>
      <c r="C141" s="190"/>
      <c r="D141" s="243">
        <v>0.5</v>
      </c>
      <c r="E141" s="116">
        <f t="shared" si="43"/>
        <v>0.29166666666666663</v>
      </c>
      <c r="F141" s="207">
        <v>0</v>
      </c>
      <c r="G141" s="1"/>
      <c r="H141" s="7">
        <v>43311</v>
      </c>
      <c r="I141" s="97"/>
      <c r="J141" s="98"/>
      <c r="K141" s="98"/>
      <c r="L141" s="99">
        <f>SUM(L135:L140)</f>
        <v>1.4583333333333337</v>
      </c>
      <c r="M141" s="211">
        <v>0</v>
      </c>
      <c r="N141" s="206" t="e">
        <f>IF(L141&gt;#REF!,L141-#REF!,0)</f>
        <v>#REF!</v>
      </c>
      <c r="O141" s="7"/>
      <c r="P141" s="8"/>
      <c r="Q141" s="8"/>
      <c r="R141" s="8"/>
      <c r="S141" s="85"/>
      <c r="T141" s="43"/>
      <c r="U141" s="1"/>
    </row>
    <row r="142" spans="1:21" x14ac:dyDescent="0.2">
      <c r="A142" s="7"/>
      <c r="B142" s="8"/>
      <c r="C142" s="8"/>
      <c r="D142" s="8"/>
      <c r="E142" s="85"/>
      <c r="F142" s="43"/>
      <c r="G142" s="1"/>
      <c r="H142" s="7"/>
      <c r="I142" s="8"/>
      <c r="J142" s="8"/>
      <c r="K142" s="8"/>
      <c r="L142" s="85"/>
      <c r="M142" s="43"/>
      <c r="N142" s="1"/>
      <c r="O142" s="7"/>
      <c r="P142" s="8"/>
      <c r="Q142" s="8"/>
      <c r="R142" s="8"/>
      <c r="S142" s="85"/>
      <c r="T142" s="43"/>
      <c r="U142" s="1"/>
    </row>
    <row r="143" spans="1:21" x14ac:dyDescent="0.2">
      <c r="A143" s="7"/>
      <c r="B143" s="8"/>
      <c r="C143" s="8"/>
      <c r="D143" s="8"/>
      <c r="E143" s="85"/>
      <c r="F143" s="43"/>
      <c r="G143" s="1"/>
      <c r="H143" s="7"/>
      <c r="I143" s="8"/>
      <c r="J143" s="8"/>
      <c r="K143" s="8"/>
      <c r="L143" s="85"/>
      <c r="M143" s="43"/>
      <c r="N143" s="1"/>
      <c r="O143" s="7"/>
      <c r="P143" s="8"/>
      <c r="Q143" s="8"/>
      <c r="R143" s="8"/>
      <c r="S143" s="85"/>
      <c r="T143" s="43"/>
      <c r="U143" s="1"/>
    </row>
    <row r="144" spans="1:21" x14ac:dyDescent="0.2">
      <c r="A144" s="7"/>
      <c r="B144" s="8"/>
      <c r="C144" s="8"/>
      <c r="D144" s="8"/>
      <c r="E144" s="85"/>
      <c r="F144" s="43"/>
      <c r="G144" s="1"/>
      <c r="H144" s="7"/>
      <c r="I144" s="8"/>
      <c r="J144" s="8"/>
      <c r="K144" s="8"/>
      <c r="L144" s="85"/>
      <c r="M144" s="43"/>
      <c r="N144" s="1"/>
      <c r="O144" s="7"/>
      <c r="P144" s="8"/>
      <c r="Q144" s="8"/>
      <c r="R144" s="8"/>
      <c r="S144" s="85"/>
      <c r="T144" s="43"/>
      <c r="U144" s="1"/>
    </row>
    <row r="145" spans="1:21" x14ac:dyDescent="0.2">
      <c r="A145" s="7"/>
      <c r="B145" s="8"/>
      <c r="C145" s="8"/>
      <c r="D145" s="8"/>
      <c r="E145" s="85"/>
      <c r="F145" s="43"/>
      <c r="G145" s="1"/>
      <c r="H145" s="7"/>
      <c r="I145" s="8"/>
      <c r="J145" s="8"/>
      <c r="K145" s="8"/>
      <c r="L145" s="85"/>
      <c r="M145" s="43"/>
      <c r="N145" s="1"/>
      <c r="O145" s="7"/>
      <c r="P145" s="8"/>
      <c r="Q145" s="8"/>
      <c r="R145" s="8"/>
      <c r="S145" s="85"/>
      <c r="T145" s="43"/>
      <c r="U145" s="1"/>
    </row>
    <row r="146" spans="1:21" x14ac:dyDescent="0.2">
      <c r="A146" s="7"/>
      <c r="B146" s="8"/>
      <c r="C146" s="8"/>
      <c r="D146" s="8"/>
      <c r="E146" s="85"/>
      <c r="F146" s="43"/>
      <c r="G146" s="1"/>
      <c r="H146" s="7"/>
      <c r="I146" s="8"/>
      <c r="J146" s="8"/>
      <c r="K146" s="8"/>
      <c r="L146" s="85"/>
      <c r="M146" s="43"/>
      <c r="N146" s="1"/>
      <c r="O146" s="7"/>
      <c r="P146" s="8"/>
      <c r="Q146" s="8"/>
      <c r="R146" s="8"/>
      <c r="S146" s="85"/>
      <c r="T146" s="43"/>
      <c r="U146" s="1"/>
    </row>
    <row r="147" spans="1:21" x14ac:dyDescent="0.2">
      <c r="A147" s="7"/>
      <c r="B147" s="8"/>
      <c r="C147" s="8"/>
      <c r="D147" s="8"/>
      <c r="E147" s="85"/>
      <c r="F147" s="43"/>
      <c r="G147" s="1"/>
      <c r="H147" s="7"/>
      <c r="I147" s="8"/>
      <c r="J147" s="8"/>
      <c r="K147" s="8"/>
      <c r="L147" s="85"/>
      <c r="M147" s="43"/>
      <c r="N147" s="1"/>
      <c r="O147" s="7"/>
      <c r="P147" s="8"/>
      <c r="Q147" s="8"/>
      <c r="R147" s="8"/>
      <c r="S147" s="85"/>
      <c r="T147" s="43"/>
      <c r="U147" s="1"/>
    </row>
    <row r="148" spans="1:21" x14ac:dyDescent="0.2">
      <c r="A148" s="7"/>
      <c r="B148" s="8"/>
      <c r="C148" s="8"/>
      <c r="D148" s="8"/>
      <c r="E148" s="85"/>
      <c r="F148" s="43"/>
      <c r="G148" s="1"/>
      <c r="H148" s="7"/>
      <c r="I148" s="8"/>
      <c r="J148" s="8"/>
      <c r="K148" s="8"/>
      <c r="L148" s="85"/>
      <c r="M148" s="43"/>
      <c r="N148" s="1"/>
      <c r="O148" s="7"/>
      <c r="P148" s="8"/>
      <c r="Q148" s="8"/>
      <c r="R148" s="8"/>
      <c r="S148" s="85"/>
      <c r="T148" s="43"/>
      <c r="U148" s="1"/>
    </row>
    <row r="149" spans="1:21" x14ac:dyDescent="0.2">
      <c r="A149" s="7"/>
      <c r="B149" s="8"/>
      <c r="C149" s="8"/>
      <c r="D149" s="8"/>
      <c r="E149" s="85"/>
      <c r="F149" s="43"/>
      <c r="G149" s="1"/>
      <c r="H149" s="7"/>
      <c r="I149" s="8"/>
      <c r="J149" s="8"/>
      <c r="K149" s="8"/>
      <c r="L149" s="85"/>
      <c r="M149" s="43"/>
      <c r="N149" s="1"/>
      <c r="O149" s="7"/>
      <c r="P149" s="8"/>
      <c r="Q149" s="8"/>
      <c r="R149" s="8"/>
      <c r="S149" s="85"/>
      <c r="T149" s="43"/>
      <c r="U149" s="1"/>
    </row>
    <row r="150" spans="1:21" x14ac:dyDescent="0.2">
      <c r="A150" s="7"/>
      <c r="B150" s="8"/>
      <c r="C150" s="8"/>
      <c r="D150" s="8"/>
      <c r="E150" s="85"/>
      <c r="F150" s="43"/>
      <c r="G150" s="1"/>
      <c r="H150" s="7"/>
      <c r="I150" s="8"/>
      <c r="J150" s="8"/>
      <c r="K150" s="8"/>
      <c r="L150" s="85"/>
      <c r="M150" s="43"/>
      <c r="N150" s="1"/>
      <c r="O150" s="7"/>
      <c r="P150" s="8"/>
      <c r="Q150" s="8"/>
      <c r="R150" s="8"/>
      <c r="S150" s="85"/>
      <c r="T150" s="43"/>
      <c r="U150" s="1"/>
    </row>
    <row r="151" spans="1:21" x14ac:dyDescent="0.2">
      <c r="A151" s="7"/>
      <c r="B151" s="8"/>
      <c r="C151" s="8"/>
      <c r="D151" s="8"/>
      <c r="E151" s="85"/>
      <c r="F151" s="43"/>
      <c r="G151" s="1"/>
      <c r="H151" s="7"/>
      <c r="I151" s="8"/>
      <c r="J151" s="8"/>
      <c r="K151" s="8"/>
      <c r="L151" s="85"/>
      <c r="M151" s="43"/>
      <c r="N151" s="1"/>
      <c r="O151" s="7"/>
      <c r="P151" s="8"/>
      <c r="Q151" s="8"/>
      <c r="R151" s="8"/>
      <c r="S151" s="85"/>
      <c r="T151" s="43"/>
      <c r="U151" s="1"/>
    </row>
    <row r="152" spans="1:21" x14ac:dyDescent="0.2">
      <c r="A152" s="7"/>
      <c r="B152" s="8"/>
      <c r="C152" s="8"/>
      <c r="D152" s="8"/>
      <c r="E152" s="85"/>
      <c r="F152" s="43"/>
      <c r="G152" s="1"/>
      <c r="H152" s="7"/>
      <c r="I152" s="8"/>
      <c r="J152" s="8"/>
      <c r="K152" s="8"/>
      <c r="L152" s="85"/>
      <c r="M152" s="43"/>
      <c r="N152" s="1"/>
      <c r="O152" s="7"/>
      <c r="P152" s="8"/>
      <c r="Q152" s="8"/>
      <c r="R152" s="8"/>
      <c r="S152" s="85"/>
      <c r="T152" s="43"/>
      <c r="U152" s="1"/>
    </row>
    <row r="153" spans="1:21" x14ac:dyDescent="0.2">
      <c r="A153" s="7"/>
      <c r="B153" s="8"/>
      <c r="C153" s="8"/>
      <c r="D153" s="8"/>
      <c r="E153" s="85"/>
      <c r="F153" s="43"/>
      <c r="G153" s="1"/>
      <c r="H153" s="7"/>
      <c r="I153" s="8"/>
      <c r="J153" s="8"/>
      <c r="K153" s="8"/>
      <c r="L153" s="85"/>
      <c r="M153" s="43"/>
      <c r="N153" s="1"/>
      <c r="O153" s="7"/>
      <c r="P153" s="8"/>
      <c r="Q153" s="8"/>
      <c r="R153" s="8"/>
      <c r="S153" s="85"/>
      <c r="T153" s="43"/>
      <c r="U153" s="1"/>
    </row>
    <row r="154" spans="1:21" x14ac:dyDescent="0.2">
      <c r="A154" s="7"/>
      <c r="B154" s="8"/>
      <c r="C154" s="8"/>
      <c r="D154" s="8"/>
      <c r="E154" s="85"/>
      <c r="F154" s="43"/>
      <c r="G154" s="1"/>
      <c r="H154" s="7"/>
      <c r="I154" s="8"/>
      <c r="J154" s="8"/>
      <c r="K154" s="8"/>
      <c r="L154" s="85"/>
      <c r="M154" s="43"/>
      <c r="N154" s="1"/>
      <c r="O154" s="7"/>
      <c r="P154" s="8"/>
      <c r="Q154" s="8"/>
      <c r="R154" s="8"/>
      <c r="S154" s="85"/>
      <c r="T154" s="43"/>
      <c r="U154" s="1"/>
    </row>
    <row r="155" spans="1:21" x14ac:dyDescent="0.2">
      <c r="A155" s="7"/>
      <c r="B155" s="8"/>
      <c r="C155" s="8"/>
      <c r="D155" s="8"/>
      <c r="E155" s="85"/>
      <c r="F155" s="44"/>
      <c r="G155" s="29"/>
      <c r="H155" s="7"/>
      <c r="I155" s="8"/>
      <c r="J155" s="8"/>
      <c r="K155" s="8"/>
      <c r="L155" s="85"/>
      <c r="M155" s="44"/>
      <c r="N155" s="29"/>
      <c r="O155" s="7"/>
      <c r="P155" s="8"/>
      <c r="Q155" s="8"/>
      <c r="R155" s="8"/>
      <c r="S155" s="85"/>
      <c r="T155" s="44"/>
      <c r="U155" s="29"/>
    </row>
    <row r="156" spans="1:21" x14ac:dyDescent="0.2">
      <c r="A156" s="7"/>
      <c r="B156" s="8"/>
      <c r="C156" s="8"/>
      <c r="D156" s="8"/>
      <c r="E156" s="85"/>
      <c r="F156" s="43"/>
      <c r="G156" s="1"/>
      <c r="H156" s="7"/>
      <c r="I156" s="8"/>
      <c r="J156" s="8"/>
      <c r="K156" s="8"/>
      <c r="L156" s="85"/>
      <c r="M156" s="43"/>
      <c r="N156" s="1"/>
      <c r="O156" s="7"/>
      <c r="P156" s="8"/>
      <c r="Q156" s="8"/>
      <c r="R156" s="8"/>
      <c r="S156" s="85"/>
      <c r="T156" s="43"/>
      <c r="U156" s="1"/>
    </row>
    <row r="157" spans="1:21" x14ac:dyDescent="0.2">
      <c r="A157" s="7"/>
      <c r="B157" s="8"/>
      <c r="C157" s="8"/>
      <c r="D157" s="8"/>
      <c r="E157" s="85"/>
      <c r="F157" s="43"/>
      <c r="G157" s="1"/>
      <c r="H157" s="7"/>
      <c r="I157" s="8"/>
      <c r="J157" s="8"/>
      <c r="K157" s="8"/>
      <c r="L157" s="85"/>
      <c r="M157" s="43"/>
      <c r="N157" s="1"/>
      <c r="O157" s="7"/>
      <c r="P157" s="8"/>
      <c r="Q157" s="8"/>
      <c r="R157" s="8"/>
      <c r="S157" s="85"/>
      <c r="T157" s="43"/>
      <c r="U157" s="1"/>
    </row>
    <row r="158" spans="1:21" x14ac:dyDescent="0.2">
      <c r="A158" s="7"/>
      <c r="B158" s="8"/>
      <c r="C158" s="8"/>
      <c r="D158" s="8"/>
      <c r="E158" s="85"/>
      <c r="F158" s="43"/>
      <c r="G158" s="1"/>
      <c r="H158" s="7"/>
      <c r="I158" s="8"/>
      <c r="J158" s="8"/>
      <c r="K158" s="8"/>
      <c r="L158" s="85"/>
      <c r="M158" s="43"/>
      <c r="N158" s="1"/>
      <c r="O158" s="7"/>
      <c r="P158" s="8"/>
      <c r="Q158" s="8"/>
      <c r="R158" s="8"/>
      <c r="S158" s="85"/>
      <c r="T158" s="43"/>
      <c r="U158" s="1"/>
    </row>
    <row r="159" spans="1:21" x14ac:dyDescent="0.2">
      <c r="A159" s="7"/>
      <c r="B159" s="8"/>
      <c r="C159" s="8"/>
      <c r="D159" s="8"/>
      <c r="E159" s="85"/>
      <c r="F159" s="43"/>
      <c r="G159" s="1"/>
      <c r="H159" s="7"/>
      <c r="I159" s="8"/>
      <c r="J159" s="8"/>
      <c r="K159" s="8"/>
      <c r="L159" s="85"/>
      <c r="M159" s="43"/>
      <c r="N159" s="1"/>
      <c r="O159" s="7"/>
      <c r="P159" s="8"/>
      <c r="Q159" s="8"/>
      <c r="R159" s="8"/>
      <c r="S159" s="85"/>
      <c r="T159" s="43"/>
      <c r="U159" s="1"/>
    </row>
    <row r="160" spans="1:21" x14ac:dyDescent="0.2">
      <c r="A160" s="7"/>
      <c r="B160" s="8"/>
      <c r="C160" s="8"/>
      <c r="D160" s="8"/>
      <c r="E160" s="85"/>
      <c r="F160" s="43"/>
      <c r="G160" s="1"/>
      <c r="H160" s="7"/>
      <c r="I160" s="8"/>
      <c r="J160" s="8"/>
      <c r="K160" s="8"/>
      <c r="L160" s="85"/>
      <c r="M160" s="43"/>
      <c r="N160" s="1"/>
      <c r="O160" s="7"/>
      <c r="P160" s="8"/>
      <c r="Q160" s="8"/>
      <c r="R160" s="8"/>
      <c r="S160" s="85"/>
      <c r="T160" s="43"/>
      <c r="U160" s="1"/>
    </row>
    <row r="161" spans="1:21" x14ac:dyDescent="0.2">
      <c r="A161" s="7"/>
      <c r="B161" s="8"/>
      <c r="C161" s="8"/>
      <c r="D161" s="8"/>
      <c r="E161" s="85"/>
      <c r="F161" s="43"/>
      <c r="G161" s="1"/>
      <c r="H161" s="7"/>
      <c r="I161" s="8"/>
      <c r="J161" s="8"/>
      <c r="K161" s="8"/>
      <c r="L161" s="85"/>
      <c r="M161" s="43"/>
      <c r="N161" s="1"/>
      <c r="O161" s="7"/>
      <c r="P161" s="8"/>
      <c r="Q161" s="8"/>
      <c r="R161" s="8"/>
      <c r="S161" s="85"/>
      <c r="T161" s="43"/>
      <c r="U161" s="1"/>
    </row>
    <row r="162" spans="1:21" ht="13.5" thickBot="1" x14ac:dyDescent="0.25">
      <c r="A162" s="7"/>
      <c r="B162" s="8"/>
      <c r="C162" s="8"/>
      <c r="D162" s="8"/>
      <c r="E162" s="85"/>
      <c r="F162" s="43"/>
      <c r="G162" s="1"/>
      <c r="H162" s="7"/>
      <c r="I162" s="8"/>
      <c r="J162" s="8"/>
      <c r="K162" s="8"/>
      <c r="L162" s="85"/>
      <c r="M162" s="43"/>
      <c r="N162" s="1"/>
      <c r="O162" s="7"/>
      <c r="P162" s="8"/>
      <c r="Q162" s="8"/>
      <c r="R162" s="8"/>
      <c r="S162" s="85"/>
      <c r="T162" s="43"/>
      <c r="U162" s="1"/>
    </row>
    <row r="163" spans="1:21" ht="13.5" thickBot="1" x14ac:dyDescent="0.25">
      <c r="A163" s="17" t="s">
        <v>46</v>
      </c>
      <c r="B163" s="15" t="s">
        <v>47</v>
      </c>
      <c r="C163" s="15"/>
      <c r="D163" s="15"/>
      <c r="E163" s="15"/>
      <c r="F163" s="53" t="s">
        <v>116</v>
      </c>
      <c r="G163" s="16" t="s">
        <v>70</v>
      </c>
      <c r="H163" s="17" t="s">
        <v>46</v>
      </c>
      <c r="I163" s="15" t="s">
        <v>47</v>
      </c>
      <c r="J163" s="15"/>
      <c r="K163" s="15"/>
      <c r="L163" s="15"/>
      <c r="M163" s="53" t="s">
        <v>120</v>
      </c>
      <c r="N163" s="16" t="s">
        <v>70</v>
      </c>
      <c r="O163" s="17" t="s">
        <v>46</v>
      </c>
      <c r="P163" s="15" t="s">
        <v>47</v>
      </c>
      <c r="Q163" s="15"/>
      <c r="R163" s="15"/>
      <c r="S163" s="15"/>
      <c r="T163" s="53" t="s">
        <v>124</v>
      </c>
      <c r="U163" s="16" t="s">
        <v>70</v>
      </c>
    </row>
    <row r="164" spans="1:21" x14ac:dyDescent="0.2">
      <c r="A164" s="3" t="s">
        <v>18</v>
      </c>
      <c r="B164" s="4" t="s">
        <v>19</v>
      </c>
      <c r="C164" s="4" t="s">
        <v>21</v>
      </c>
      <c r="D164" s="4" t="s">
        <v>20</v>
      </c>
      <c r="E164" s="5" t="s">
        <v>43</v>
      </c>
      <c r="F164" s="5" t="s">
        <v>22</v>
      </c>
      <c r="G164" s="6" t="s">
        <v>30</v>
      </c>
      <c r="H164" s="3" t="s">
        <v>18</v>
      </c>
      <c r="I164" s="4" t="s">
        <v>19</v>
      </c>
      <c r="J164" s="4" t="s">
        <v>21</v>
      </c>
      <c r="K164" s="4" t="s">
        <v>20</v>
      </c>
      <c r="L164" s="5" t="s">
        <v>43</v>
      </c>
      <c r="M164" s="5" t="s">
        <v>22</v>
      </c>
      <c r="N164" s="6" t="s">
        <v>30</v>
      </c>
      <c r="O164" s="3" t="s">
        <v>18</v>
      </c>
      <c r="P164" s="4" t="s">
        <v>19</v>
      </c>
      <c r="Q164" s="4" t="s">
        <v>21</v>
      </c>
      <c r="R164" s="4" t="s">
        <v>20</v>
      </c>
      <c r="S164" s="5" t="s">
        <v>43</v>
      </c>
      <c r="T164" s="5" t="s">
        <v>22</v>
      </c>
      <c r="U164" s="6" t="s">
        <v>30</v>
      </c>
    </row>
    <row r="165" spans="1:21" x14ac:dyDescent="0.2">
      <c r="A165" s="7">
        <v>43190</v>
      </c>
      <c r="B165" s="242">
        <v>0.20833333333333334</v>
      </c>
      <c r="C165" s="190"/>
      <c r="D165" s="243">
        <v>0.5</v>
      </c>
      <c r="E165" s="116">
        <f t="shared" ref="E165" si="45">SUM(D165-B165-C165)</f>
        <v>0.29166666666666663</v>
      </c>
      <c r="F165" s="207">
        <v>0</v>
      </c>
      <c r="G165" s="1"/>
      <c r="H165" s="7">
        <v>43312</v>
      </c>
      <c r="I165" s="214">
        <v>0.33333333333333331</v>
      </c>
      <c r="J165" s="214">
        <v>2.0833333333333332E-2</v>
      </c>
      <c r="K165" s="214">
        <v>0.64583333333333337</v>
      </c>
      <c r="L165" s="116">
        <f t="shared" ref="L165:L169" si="46">SUM(K165-I165-J165)</f>
        <v>0.29166666666666674</v>
      </c>
      <c r="M165" s="207">
        <v>0</v>
      </c>
      <c r="N165" s="1"/>
      <c r="O165" s="7">
        <v>43434</v>
      </c>
      <c r="P165" s="222">
        <v>0.35416666666666669</v>
      </c>
      <c r="Q165" s="222">
        <v>2.0833333333333332E-2</v>
      </c>
      <c r="R165" s="222">
        <v>0.66666666666666663</v>
      </c>
      <c r="S165" s="116">
        <f t="shared" ref="S165:S166" si="47">SUM(R165-P165-Q165)</f>
        <v>0.29166666666666663</v>
      </c>
      <c r="T165" s="207">
        <v>0</v>
      </c>
      <c r="U165" s="1"/>
    </row>
    <row r="166" spans="1:21" x14ac:dyDescent="0.2">
      <c r="A166" s="7">
        <v>43191</v>
      </c>
      <c r="B166" s="45"/>
      <c r="C166" s="45"/>
      <c r="D166" s="45"/>
      <c r="E166" s="85"/>
      <c r="F166" s="18"/>
      <c r="G166" s="103"/>
      <c r="H166" s="7">
        <v>43313</v>
      </c>
      <c r="I166" s="214">
        <v>0.33333333333333331</v>
      </c>
      <c r="J166" s="214">
        <v>2.0833333333333332E-2</v>
      </c>
      <c r="K166" s="214">
        <v>0.64583333333333337</v>
      </c>
      <c r="L166" s="116">
        <f t="shared" si="46"/>
        <v>0.29166666666666674</v>
      </c>
      <c r="M166" s="207">
        <v>0</v>
      </c>
      <c r="N166" s="1"/>
      <c r="O166" s="59">
        <v>43435</v>
      </c>
      <c r="P166" s="222">
        <v>0.35416666666666669</v>
      </c>
      <c r="Q166" s="222">
        <v>2.0833333333333332E-2</v>
      </c>
      <c r="R166" s="222">
        <v>0.66666666666666663</v>
      </c>
      <c r="S166" s="116">
        <f t="shared" si="47"/>
        <v>0.29166666666666663</v>
      </c>
      <c r="T166" s="207">
        <v>0</v>
      </c>
      <c r="U166" s="1"/>
    </row>
    <row r="167" spans="1:21" x14ac:dyDescent="0.2">
      <c r="A167" s="7">
        <v>43192</v>
      </c>
      <c r="B167" s="97"/>
      <c r="C167" s="98"/>
      <c r="D167" s="98"/>
      <c r="E167" s="99">
        <f>SUM(E138:E166)</f>
        <v>1.458333333333333</v>
      </c>
      <c r="F167" s="211">
        <v>0</v>
      </c>
      <c r="G167" s="206" t="e">
        <f>IF(E167&gt;#REF!,E167-#REF!,0)</f>
        <v>#REF!</v>
      </c>
      <c r="H167" s="7">
        <v>43314</v>
      </c>
      <c r="I167" s="214">
        <v>0.33333333333333331</v>
      </c>
      <c r="J167" s="214">
        <v>2.0833333333333332E-2</v>
      </c>
      <c r="K167" s="214">
        <v>0.64583333333333337</v>
      </c>
      <c r="L167" s="116">
        <f t="shared" si="46"/>
        <v>0.29166666666666674</v>
      </c>
      <c r="M167" s="207">
        <v>0</v>
      </c>
      <c r="N167" s="1"/>
      <c r="O167" s="59">
        <v>43436</v>
      </c>
      <c r="P167" s="45"/>
      <c r="Q167" s="45"/>
      <c r="R167" s="45"/>
      <c r="S167" s="85"/>
      <c r="T167" s="18"/>
      <c r="U167" s="103"/>
    </row>
    <row r="168" spans="1:21" x14ac:dyDescent="0.2">
      <c r="A168" s="7">
        <v>43193</v>
      </c>
      <c r="B168" s="234">
        <v>0.41666666666666669</v>
      </c>
      <c r="C168" s="235"/>
      <c r="D168" s="236">
        <v>0.78125</v>
      </c>
      <c r="E168" s="116">
        <f t="shared" ref="E168:E171" si="48">SUM(D168-B168-C168)</f>
        <v>0.36458333333333331</v>
      </c>
      <c r="F168" s="207">
        <v>0</v>
      </c>
      <c r="G168" s="1"/>
      <c r="H168" s="7">
        <v>43315</v>
      </c>
      <c r="I168" s="214">
        <v>0.33333333333333331</v>
      </c>
      <c r="J168" s="214">
        <v>2.0833333333333332E-2</v>
      </c>
      <c r="K168" s="214">
        <v>0.64583333333333337</v>
      </c>
      <c r="L168" s="116">
        <f t="shared" si="46"/>
        <v>0.29166666666666674</v>
      </c>
      <c r="M168" s="207">
        <v>0</v>
      </c>
      <c r="N168" s="1"/>
      <c r="O168" s="59">
        <v>43437</v>
      </c>
      <c r="P168" s="97"/>
      <c r="Q168" s="98"/>
      <c r="R168" s="98"/>
      <c r="S168" s="99">
        <f>SUM(S162:S167)</f>
        <v>0.58333333333333326</v>
      </c>
      <c r="T168" s="211">
        <v>0</v>
      </c>
      <c r="U168" s="206" t="e">
        <f>IF(S168&gt;#REF!,S168-#REF!,0)</f>
        <v>#REF!</v>
      </c>
    </row>
    <row r="169" spans="1:21" x14ac:dyDescent="0.2">
      <c r="A169" s="7">
        <v>43194</v>
      </c>
      <c r="B169" s="234">
        <v>0.41666666666666669</v>
      </c>
      <c r="C169" s="235"/>
      <c r="D169" s="236">
        <v>0.78125</v>
      </c>
      <c r="E169" s="116">
        <f t="shared" si="48"/>
        <v>0.36458333333333331</v>
      </c>
      <c r="F169" s="207">
        <v>0</v>
      </c>
      <c r="G169" s="1"/>
      <c r="H169" s="7">
        <v>43316</v>
      </c>
      <c r="I169" s="214">
        <v>0.33333333333333331</v>
      </c>
      <c r="J169" s="214">
        <v>2.0833333333333332E-2</v>
      </c>
      <c r="K169" s="214">
        <v>0.64583333333333337</v>
      </c>
      <c r="L169" s="116">
        <f t="shared" si="46"/>
        <v>0.29166666666666674</v>
      </c>
      <c r="M169" s="207">
        <v>0</v>
      </c>
      <c r="N169" s="1"/>
      <c r="O169" s="7">
        <v>43438</v>
      </c>
      <c r="P169" s="222">
        <v>0.35416666666666669</v>
      </c>
      <c r="Q169" s="222">
        <v>2.0833333333333332E-2</v>
      </c>
      <c r="R169" s="222">
        <v>0.66666666666666663</v>
      </c>
      <c r="S169" s="116">
        <f t="shared" ref="S169:S173" si="49">SUM(R169-P169-Q169)</f>
        <v>0.29166666666666663</v>
      </c>
      <c r="T169" s="207">
        <v>0</v>
      </c>
      <c r="U169" s="1"/>
    </row>
    <row r="170" spans="1:21" x14ac:dyDescent="0.2">
      <c r="A170" s="7">
        <v>43195</v>
      </c>
      <c r="B170" s="234">
        <v>0.41666666666666669</v>
      </c>
      <c r="C170" s="235"/>
      <c r="D170" s="236">
        <v>0.78125</v>
      </c>
      <c r="E170" s="116">
        <f t="shared" si="48"/>
        <v>0.36458333333333331</v>
      </c>
      <c r="F170" s="207">
        <v>0</v>
      </c>
      <c r="G170" s="1"/>
      <c r="H170" s="7">
        <v>43317</v>
      </c>
      <c r="I170" s="45"/>
      <c r="J170" s="45"/>
      <c r="K170" s="45"/>
      <c r="L170" s="85"/>
      <c r="M170" s="18"/>
      <c r="N170" s="103"/>
      <c r="O170" s="7">
        <v>43439</v>
      </c>
      <c r="P170" s="222">
        <v>0.35416666666666669</v>
      </c>
      <c r="Q170" s="222">
        <v>2.0833333333333332E-2</v>
      </c>
      <c r="R170" s="222">
        <v>0.66666666666666663</v>
      </c>
      <c r="S170" s="116">
        <f t="shared" si="49"/>
        <v>0.29166666666666663</v>
      </c>
      <c r="T170" s="207">
        <v>0</v>
      </c>
      <c r="U170" s="1"/>
    </row>
    <row r="171" spans="1:21" x14ac:dyDescent="0.2">
      <c r="A171" s="7">
        <v>43196</v>
      </c>
      <c r="B171" s="234">
        <v>0.41666666666666669</v>
      </c>
      <c r="C171" s="235"/>
      <c r="D171" s="236">
        <v>0.78125</v>
      </c>
      <c r="E171" s="116">
        <f t="shared" si="48"/>
        <v>0.36458333333333331</v>
      </c>
      <c r="F171" s="207">
        <v>0</v>
      </c>
      <c r="G171" s="1"/>
      <c r="H171" s="7">
        <v>43318</v>
      </c>
      <c r="I171" s="97"/>
      <c r="J171" s="98"/>
      <c r="K171" s="98"/>
      <c r="L171" s="99">
        <f>SUM(L165:L170)</f>
        <v>1.4583333333333337</v>
      </c>
      <c r="M171" s="211">
        <v>0</v>
      </c>
      <c r="N171" s="206" t="e">
        <f>IF(L171&gt;#REF!,L171-#REF!,0)</f>
        <v>#REF!</v>
      </c>
      <c r="O171" s="59">
        <v>43440</v>
      </c>
      <c r="P171" s="222">
        <v>0.35416666666666669</v>
      </c>
      <c r="Q171" s="222">
        <v>2.0833333333333332E-2</v>
      </c>
      <c r="R171" s="222">
        <v>0.66666666666666663</v>
      </c>
      <c r="S171" s="116">
        <f t="shared" si="49"/>
        <v>0.29166666666666663</v>
      </c>
      <c r="T171" s="207">
        <v>0</v>
      </c>
      <c r="U171" s="1"/>
    </row>
    <row r="172" spans="1:21" x14ac:dyDescent="0.2">
      <c r="A172" s="7">
        <v>43197</v>
      </c>
      <c r="B172" s="237"/>
      <c r="C172" s="238"/>
      <c r="D172" s="239"/>
      <c r="E172" s="240"/>
      <c r="F172" s="207"/>
      <c r="G172" s="241"/>
      <c r="H172" s="7">
        <v>43319</v>
      </c>
      <c r="I172" s="74"/>
      <c r="J172" s="150"/>
      <c r="K172" s="150"/>
      <c r="L172" s="158">
        <v>0.29166666666666669</v>
      </c>
      <c r="M172" s="150"/>
      <c r="N172" s="64" t="s">
        <v>360</v>
      </c>
      <c r="O172" s="7">
        <v>43441</v>
      </c>
      <c r="P172" s="222">
        <v>0.35416666666666669</v>
      </c>
      <c r="Q172" s="222">
        <v>2.0833333333333332E-2</v>
      </c>
      <c r="R172" s="222">
        <v>0.66666666666666663</v>
      </c>
      <c r="S172" s="116">
        <f t="shared" si="49"/>
        <v>0.29166666666666663</v>
      </c>
      <c r="T172" s="207">
        <v>0</v>
      </c>
      <c r="U172" s="1"/>
    </row>
    <row r="173" spans="1:21" x14ac:dyDescent="0.2">
      <c r="A173" s="7">
        <v>43198</v>
      </c>
      <c r="B173" s="45"/>
      <c r="C173" s="45"/>
      <c r="D173" s="45"/>
      <c r="E173" s="85"/>
      <c r="F173" s="18"/>
      <c r="G173" s="103"/>
      <c r="H173" s="7">
        <v>43320</v>
      </c>
      <c r="I173" s="74"/>
      <c r="J173" s="150"/>
      <c r="K173" s="150"/>
      <c r="L173" s="158">
        <v>0.29166666666666669</v>
      </c>
      <c r="M173" s="150"/>
      <c r="N173" s="64" t="s">
        <v>360</v>
      </c>
      <c r="O173" s="59">
        <v>43442</v>
      </c>
      <c r="P173" s="222">
        <v>0.35416666666666669</v>
      </c>
      <c r="Q173" s="222">
        <v>2.0833333333333332E-2</v>
      </c>
      <c r="R173" s="222">
        <v>0.66666666666666663</v>
      </c>
      <c r="S173" s="116">
        <f t="shared" si="49"/>
        <v>0.29166666666666663</v>
      </c>
      <c r="T173" s="207">
        <v>0</v>
      </c>
      <c r="U173" s="1"/>
    </row>
    <row r="174" spans="1:21" x14ac:dyDescent="0.2">
      <c r="A174" s="7">
        <v>43199</v>
      </c>
      <c r="B174" s="97"/>
      <c r="C174" s="98"/>
      <c r="D174" s="98"/>
      <c r="E174" s="99">
        <f>SUM(E168:E173)</f>
        <v>1.4583333333333333</v>
      </c>
      <c r="F174" s="211">
        <v>0</v>
      </c>
      <c r="G174" s="206" t="e">
        <f>IF(E174&gt;#REF!,E174-#REF!,0)</f>
        <v>#REF!</v>
      </c>
      <c r="H174" s="7">
        <v>43321</v>
      </c>
      <c r="I174" s="74"/>
      <c r="J174" s="150"/>
      <c r="K174" s="150"/>
      <c r="L174" s="158">
        <v>0.29166666666666669</v>
      </c>
      <c r="M174" s="150"/>
      <c r="N174" s="64" t="s">
        <v>360</v>
      </c>
      <c r="O174" s="59">
        <v>43443</v>
      </c>
      <c r="P174" s="45"/>
      <c r="Q174" s="45"/>
      <c r="R174" s="45"/>
      <c r="S174" s="85"/>
      <c r="T174" s="18"/>
      <c r="U174" s="103"/>
    </row>
    <row r="175" spans="1:21" x14ac:dyDescent="0.2">
      <c r="A175" s="7">
        <v>43200</v>
      </c>
      <c r="B175" s="242">
        <v>0.20833333333333334</v>
      </c>
      <c r="C175" s="190"/>
      <c r="D175" s="243">
        <v>0.5</v>
      </c>
      <c r="E175" s="116">
        <f t="shared" ref="E175:E178" si="50">SUM(D175-B175-C175)</f>
        <v>0.29166666666666663</v>
      </c>
      <c r="F175" s="207">
        <v>0</v>
      </c>
      <c r="G175" s="1"/>
      <c r="H175" s="7">
        <v>43322</v>
      </c>
      <c r="I175" s="74"/>
      <c r="J175" s="150"/>
      <c r="K175" s="150"/>
      <c r="L175" s="158">
        <v>0.29166666666666669</v>
      </c>
      <c r="M175" s="150"/>
      <c r="N175" s="64" t="s">
        <v>360</v>
      </c>
      <c r="O175" s="59">
        <v>43444</v>
      </c>
      <c r="P175" s="97"/>
      <c r="Q175" s="98"/>
      <c r="R175" s="98"/>
      <c r="S175" s="99">
        <f>SUM(S169:S174)</f>
        <v>1.458333333333333</v>
      </c>
      <c r="T175" s="211">
        <v>0</v>
      </c>
      <c r="U175" s="206" t="e">
        <f>IF(S175&gt;#REF!,S175-#REF!,0)</f>
        <v>#REF!</v>
      </c>
    </row>
    <row r="176" spans="1:21" x14ac:dyDescent="0.2">
      <c r="A176" s="7">
        <v>43201</v>
      </c>
      <c r="B176" s="242">
        <v>0.20833333333333334</v>
      </c>
      <c r="C176" s="190"/>
      <c r="D176" s="243">
        <v>0.5</v>
      </c>
      <c r="E176" s="116">
        <f t="shared" si="50"/>
        <v>0.29166666666666663</v>
      </c>
      <c r="F176" s="207">
        <v>0</v>
      </c>
      <c r="G176" s="1"/>
      <c r="H176" s="7">
        <v>43323</v>
      </c>
      <c r="I176" s="74"/>
      <c r="J176" s="150"/>
      <c r="K176" s="150"/>
      <c r="L176" s="158">
        <v>0.29166666666666669</v>
      </c>
      <c r="M176" s="150"/>
      <c r="N176" s="64" t="s">
        <v>360</v>
      </c>
      <c r="O176" s="7">
        <v>43445</v>
      </c>
      <c r="P176" s="222">
        <v>0.35416666666666669</v>
      </c>
      <c r="Q176" s="222">
        <v>2.0833333333333332E-2</v>
      </c>
      <c r="R176" s="222">
        <v>0.66666666666666663</v>
      </c>
      <c r="S176" s="116">
        <f t="shared" ref="S176:S180" si="51">SUM(R176-P176-Q176)</f>
        <v>0.29166666666666663</v>
      </c>
      <c r="T176" s="207">
        <v>0</v>
      </c>
      <c r="U176" s="1"/>
    </row>
    <row r="177" spans="1:21" x14ac:dyDescent="0.2">
      <c r="A177" s="7">
        <v>43202</v>
      </c>
      <c r="B177" s="242">
        <v>0.20833333333333334</v>
      </c>
      <c r="C177" s="190"/>
      <c r="D177" s="243">
        <v>0.5</v>
      </c>
      <c r="E177" s="116">
        <f t="shared" si="50"/>
        <v>0.29166666666666663</v>
      </c>
      <c r="F177" s="207">
        <v>0</v>
      </c>
      <c r="G177" s="1"/>
      <c r="H177" s="7">
        <v>43324</v>
      </c>
      <c r="I177" s="45"/>
      <c r="J177" s="45"/>
      <c r="K177" s="45"/>
      <c r="L177" s="85"/>
      <c r="M177" s="18"/>
      <c r="N177" s="103"/>
      <c r="O177" s="7">
        <v>43446</v>
      </c>
      <c r="P177" s="222">
        <v>0.35416666666666669</v>
      </c>
      <c r="Q177" s="222">
        <v>2.0833333333333332E-2</v>
      </c>
      <c r="R177" s="222">
        <v>0.66666666666666663</v>
      </c>
      <c r="S177" s="116">
        <f t="shared" si="51"/>
        <v>0.29166666666666663</v>
      </c>
      <c r="T177" s="207">
        <v>0</v>
      </c>
      <c r="U177" s="1"/>
    </row>
    <row r="178" spans="1:21" x14ac:dyDescent="0.2">
      <c r="A178" s="7">
        <v>43203</v>
      </c>
      <c r="B178" s="242">
        <v>0.20833333333333334</v>
      </c>
      <c r="C178" s="190"/>
      <c r="D178" s="243">
        <v>0.5</v>
      </c>
      <c r="E178" s="116">
        <f t="shared" si="50"/>
        <v>0.29166666666666663</v>
      </c>
      <c r="F178" s="207">
        <v>0</v>
      </c>
      <c r="G178" s="1"/>
      <c r="H178" s="7">
        <v>43325</v>
      </c>
      <c r="I178" s="97"/>
      <c r="J178" s="98"/>
      <c r="K178" s="98"/>
      <c r="L178" s="99">
        <f>SUM(L172:L177)</f>
        <v>1.4583333333333335</v>
      </c>
      <c r="M178" s="211">
        <v>0</v>
      </c>
      <c r="N178" s="206" t="e">
        <f>IF(L178&gt;#REF!,L178-#REF!,0)</f>
        <v>#REF!</v>
      </c>
      <c r="O178" s="59">
        <v>43447</v>
      </c>
      <c r="P178" s="222">
        <v>0.35416666666666669</v>
      </c>
      <c r="Q178" s="222">
        <v>2.0833333333333332E-2</v>
      </c>
      <c r="R178" s="222">
        <v>0.66666666666666663</v>
      </c>
      <c r="S178" s="116">
        <f t="shared" si="51"/>
        <v>0.29166666666666663</v>
      </c>
      <c r="T178" s="207">
        <v>0</v>
      </c>
      <c r="U178" s="1"/>
    </row>
    <row r="179" spans="1:21" x14ac:dyDescent="0.2">
      <c r="A179" s="7">
        <v>43204</v>
      </c>
      <c r="B179" s="74"/>
      <c r="C179" s="150"/>
      <c r="D179" s="150"/>
      <c r="E179" s="158">
        <v>0.29166666666666669</v>
      </c>
      <c r="F179" s="150"/>
      <c r="G179" s="64" t="s">
        <v>360</v>
      </c>
      <c r="H179" s="7">
        <v>43326</v>
      </c>
      <c r="I179" s="74"/>
      <c r="J179" s="150"/>
      <c r="K179" s="150"/>
      <c r="L179" s="158">
        <v>0.29166666666666669</v>
      </c>
      <c r="M179" s="150"/>
      <c r="N179" s="64" t="s">
        <v>670</v>
      </c>
      <c r="O179" s="7">
        <v>43448</v>
      </c>
      <c r="P179" s="222">
        <v>0.35416666666666669</v>
      </c>
      <c r="Q179" s="222">
        <v>2.0833333333333332E-2</v>
      </c>
      <c r="R179" s="222">
        <v>0.66666666666666663</v>
      </c>
      <c r="S179" s="116">
        <f t="shared" si="51"/>
        <v>0.29166666666666663</v>
      </c>
      <c r="T179" s="207">
        <v>0</v>
      </c>
      <c r="U179" s="1"/>
    </row>
    <row r="180" spans="1:21" x14ac:dyDescent="0.2">
      <c r="A180" s="7">
        <v>43205</v>
      </c>
      <c r="B180" s="45"/>
      <c r="C180" s="45"/>
      <c r="D180" s="45"/>
      <c r="E180" s="85"/>
      <c r="F180" s="18"/>
      <c r="G180" s="103"/>
      <c r="H180" s="7">
        <v>43327</v>
      </c>
      <c r="I180" s="74"/>
      <c r="J180" s="150"/>
      <c r="K180" s="150"/>
      <c r="L180" s="158">
        <v>0.29166666666666669</v>
      </c>
      <c r="M180" s="150"/>
      <c r="N180" s="64" t="s">
        <v>360</v>
      </c>
      <c r="O180" s="59">
        <v>43449</v>
      </c>
      <c r="P180" s="222">
        <v>0.35416666666666669</v>
      </c>
      <c r="Q180" s="222">
        <v>2.0833333333333332E-2</v>
      </c>
      <c r="R180" s="222">
        <v>0.66666666666666663</v>
      </c>
      <c r="S180" s="116">
        <f t="shared" si="51"/>
        <v>0.29166666666666663</v>
      </c>
      <c r="T180" s="207">
        <v>0</v>
      </c>
      <c r="U180" s="65" t="s">
        <v>675</v>
      </c>
    </row>
    <row r="181" spans="1:21" x14ac:dyDescent="0.2">
      <c r="A181" s="7">
        <v>43206</v>
      </c>
      <c r="B181" s="97"/>
      <c r="C181" s="98"/>
      <c r="D181" s="98"/>
      <c r="E181" s="99">
        <f>SUM(E175:E180)</f>
        <v>1.4583333333333333</v>
      </c>
      <c r="F181" s="211">
        <v>0</v>
      </c>
      <c r="G181" s="244" t="s">
        <v>666</v>
      </c>
      <c r="H181" s="7">
        <v>43328</v>
      </c>
      <c r="I181" s="74"/>
      <c r="J181" s="150"/>
      <c r="K181" s="150"/>
      <c r="L181" s="158">
        <v>0.29166666666666669</v>
      </c>
      <c r="M181" s="150"/>
      <c r="N181" s="64" t="s">
        <v>360</v>
      </c>
      <c r="O181" s="59">
        <v>43450</v>
      </c>
      <c r="P181" s="45"/>
      <c r="Q181" s="45"/>
      <c r="R181" s="45"/>
      <c r="S181" s="85"/>
      <c r="T181" s="18"/>
      <c r="U181" s="103"/>
    </row>
    <row r="182" spans="1:21" x14ac:dyDescent="0.2">
      <c r="A182" s="7">
        <v>43207</v>
      </c>
      <c r="B182" s="75"/>
      <c r="C182" s="75"/>
      <c r="D182" s="75"/>
      <c r="E182" s="138"/>
      <c r="F182" s="76"/>
      <c r="G182" s="202" t="s">
        <v>50</v>
      </c>
      <c r="H182" s="7">
        <v>43329</v>
      </c>
      <c r="I182" s="74"/>
      <c r="J182" s="150"/>
      <c r="K182" s="150"/>
      <c r="L182" s="158">
        <v>0.29166666666666669</v>
      </c>
      <c r="M182" s="150"/>
      <c r="N182" s="64" t="s">
        <v>360</v>
      </c>
      <c r="O182" s="59">
        <v>43451</v>
      </c>
      <c r="P182" s="97"/>
      <c r="Q182" s="98"/>
      <c r="R182" s="98"/>
      <c r="S182" s="99">
        <f>SUM(S176:S181)</f>
        <v>1.458333333333333</v>
      </c>
      <c r="T182" s="211">
        <v>0</v>
      </c>
      <c r="U182" s="206" t="e">
        <f>IF(S182&gt;#REF!,S182-#REF!,0)</f>
        <v>#REF!</v>
      </c>
    </row>
    <row r="183" spans="1:21" x14ac:dyDescent="0.2">
      <c r="A183" s="7">
        <v>43208</v>
      </c>
      <c r="B183" s="234">
        <v>0.41666666666666669</v>
      </c>
      <c r="C183" s="235"/>
      <c r="D183" s="236">
        <v>0.78125</v>
      </c>
      <c r="E183" s="116">
        <f t="shared" ref="E183:E185" si="52">SUM(D183-B183-C183)</f>
        <v>0.36458333333333331</v>
      </c>
      <c r="F183" s="207">
        <v>0</v>
      </c>
      <c r="G183" s="1"/>
      <c r="H183" s="7">
        <v>43330</v>
      </c>
      <c r="I183" s="74"/>
      <c r="J183" s="150"/>
      <c r="K183" s="150"/>
      <c r="L183" s="158">
        <v>0.29166666666666669</v>
      </c>
      <c r="M183" s="150"/>
      <c r="N183" s="64" t="s">
        <v>360</v>
      </c>
      <c r="O183" s="7">
        <v>43452</v>
      </c>
      <c r="P183" s="222">
        <v>0.35416666666666669</v>
      </c>
      <c r="Q183" s="222">
        <v>2.0833333333333332E-2</v>
      </c>
      <c r="R183" s="222">
        <v>0.66666666666666663</v>
      </c>
      <c r="S183" s="116">
        <f t="shared" ref="S183:S187" si="53">SUM(R183-P183-Q183)</f>
        <v>0.29166666666666663</v>
      </c>
      <c r="T183" s="207">
        <v>0</v>
      </c>
      <c r="U183" s="1"/>
    </row>
    <row r="184" spans="1:21" x14ac:dyDescent="0.2">
      <c r="A184" s="7">
        <v>43209</v>
      </c>
      <c r="B184" s="234">
        <v>0.41666666666666669</v>
      </c>
      <c r="C184" s="235"/>
      <c r="D184" s="236">
        <v>0.78125</v>
      </c>
      <c r="E184" s="116">
        <f t="shared" si="52"/>
        <v>0.36458333333333331</v>
      </c>
      <c r="F184" s="207">
        <v>0</v>
      </c>
      <c r="G184" s="1"/>
      <c r="H184" s="7">
        <v>43331</v>
      </c>
      <c r="I184" s="45"/>
      <c r="J184" s="45"/>
      <c r="K184" s="45"/>
      <c r="L184" s="85"/>
      <c r="M184" s="18"/>
      <c r="N184" s="103"/>
      <c r="O184" s="7">
        <v>43453</v>
      </c>
      <c r="P184" s="222">
        <v>0.35416666666666669</v>
      </c>
      <c r="Q184" s="222">
        <v>2.0833333333333332E-2</v>
      </c>
      <c r="R184" s="222">
        <v>0.66666666666666663</v>
      </c>
      <c r="S184" s="116">
        <f t="shared" si="53"/>
        <v>0.29166666666666663</v>
      </c>
      <c r="T184" s="207">
        <v>0</v>
      </c>
      <c r="U184" s="1"/>
    </row>
    <row r="185" spans="1:21" x14ac:dyDescent="0.2">
      <c r="A185" s="7">
        <v>43210</v>
      </c>
      <c r="B185" s="234">
        <v>0.41666666666666669</v>
      </c>
      <c r="C185" s="235"/>
      <c r="D185" s="236">
        <v>0.78125</v>
      </c>
      <c r="E185" s="116">
        <f t="shared" si="52"/>
        <v>0.36458333333333331</v>
      </c>
      <c r="F185" s="207">
        <v>0</v>
      </c>
      <c r="G185" s="1"/>
      <c r="H185" s="7">
        <v>43332</v>
      </c>
      <c r="I185" s="97"/>
      <c r="J185" s="98"/>
      <c r="K185" s="98"/>
      <c r="L185" s="99">
        <f>SUM(L179:L184)</f>
        <v>1.4583333333333335</v>
      </c>
      <c r="M185" s="211">
        <v>0</v>
      </c>
      <c r="N185" s="206" t="e">
        <f>IF(L185&gt;#REF!,L185-#REF!,0)</f>
        <v>#REF!</v>
      </c>
      <c r="O185" s="59">
        <v>43454</v>
      </c>
      <c r="P185" s="222">
        <v>0.35416666666666669</v>
      </c>
      <c r="Q185" s="222">
        <v>2.0833333333333332E-2</v>
      </c>
      <c r="R185" s="222">
        <v>0.66666666666666663</v>
      </c>
      <c r="S185" s="116">
        <f t="shared" si="53"/>
        <v>0.29166666666666663</v>
      </c>
      <c r="T185" s="207">
        <v>0</v>
      </c>
      <c r="U185" s="1"/>
    </row>
    <row r="186" spans="1:21" x14ac:dyDescent="0.2">
      <c r="A186" s="7">
        <v>43211</v>
      </c>
      <c r="B186" s="237"/>
      <c r="C186" s="238"/>
      <c r="D186" s="239"/>
      <c r="E186" s="240"/>
      <c r="F186" s="207"/>
      <c r="G186" s="241"/>
      <c r="H186" s="7">
        <v>43333</v>
      </c>
      <c r="I186" s="74"/>
      <c r="J186" s="150"/>
      <c r="K186" s="150"/>
      <c r="L186" s="158">
        <v>0.29166666666666669</v>
      </c>
      <c r="M186" s="150"/>
      <c r="N186" s="64" t="s">
        <v>360</v>
      </c>
      <c r="O186" s="7">
        <v>43455</v>
      </c>
      <c r="P186" s="222">
        <v>0.35416666666666669</v>
      </c>
      <c r="Q186" s="222">
        <v>2.0833333333333332E-2</v>
      </c>
      <c r="R186" s="222">
        <v>0.66666666666666663</v>
      </c>
      <c r="S186" s="116">
        <f t="shared" si="53"/>
        <v>0.29166666666666663</v>
      </c>
      <c r="T186" s="207">
        <v>0</v>
      </c>
      <c r="U186" s="1"/>
    </row>
    <row r="187" spans="1:21" x14ac:dyDescent="0.2">
      <c r="A187" s="7">
        <v>43212</v>
      </c>
      <c r="B187" s="45"/>
      <c r="C187" s="45"/>
      <c r="D187" s="45"/>
      <c r="E187" s="85"/>
      <c r="F187" s="18"/>
      <c r="G187" s="103"/>
      <c r="H187" s="7">
        <v>43334</v>
      </c>
      <c r="I187" s="74"/>
      <c r="J187" s="150"/>
      <c r="K187" s="150"/>
      <c r="L187" s="158">
        <v>0.29166666666666669</v>
      </c>
      <c r="M187" s="150"/>
      <c r="N187" s="64" t="s">
        <v>360</v>
      </c>
      <c r="O187" s="59">
        <v>43456</v>
      </c>
      <c r="P187" s="222">
        <v>0.35416666666666669</v>
      </c>
      <c r="Q187" s="222">
        <v>2.0833333333333332E-2</v>
      </c>
      <c r="R187" s="222">
        <v>0.66666666666666663</v>
      </c>
      <c r="S187" s="116">
        <f t="shared" si="53"/>
        <v>0.29166666666666663</v>
      </c>
      <c r="T187" s="207">
        <v>0</v>
      </c>
      <c r="U187" s="1"/>
    </row>
    <row r="188" spans="1:21" x14ac:dyDescent="0.2">
      <c r="A188" s="7">
        <v>43213</v>
      </c>
      <c r="B188" s="97"/>
      <c r="C188" s="98"/>
      <c r="D188" s="98"/>
      <c r="E188" s="99">
        <f>SUM(E182:E187)</f>
        <v>1.09375</v>
      </c>
      <c r="F188" s="211">
        <v>0</v>
      </c>
      <c r="G188" s="206" t="e">
        <f>IF(E188&gt;#REF!,E188-#REF!,0)</f>
        <v>#REF!</v>
      </c>
      <c r="H188" s="7">
        <v>43335</v>
      </c>
      <c r="I188" s="74"/>
      <c r="J188" s="150"/>
      <c r="K188" s="150"/>
      <c r="L188" s="158">
        <v>0.29166666666666669</v>
      </c>
      <c r="M188" s="150"/>
      <c r="N188" s="64" t="s">
        <v>360</v>
      </c>
      <c r="O188" s="59">
        <v>43457</v>
      </c>
      <c r="P188" s="45"/>
      <c r="Q188" s="45"/>
      <c r="R188" s="45"/>
      <c r="S188" s="85"/>
      <c r="T188" s="18"/>
      <c r="U188" s="103"/>
    </row>
    <row r="189" spans="1:21" x14ac:dyDescent="0.2">
      <c r="A189" s="7">
        <v>43214</v>
      </c>
      <c r="B189" s="242">
        <v>0.20833333333333334</v>
      </c>
      <c r="C189" s="190"/>
      <c r="D189" s="243">
        <v>0.5</v>
      </c>
      <c r="E189" s="116">
        <f t="shared" ref="E189:E193" si="54">SUM(D189-B189-C189)</f>
        <v>0.29166666666666663</v>
      </c>
      <c r="F189" s="207">
        <v>0</v>
      </c>
      <c r="G189" s="1"/>
      <c r="H189" s="7">
        <v>43336</v>
      </c>
      <c r="I189" s="74"/>
      <c r="J189" s="150"/>
      <c r="K189" s="150"/>
      <c r="L189" s="158">
        <v>0.29166666666666669</v>
      </c>
      <c r="M189" s="150"/>
      <c r="N189" s="64" t="s">
        <v>360</v>
      </c>
      <c r="O189" s="59">
        <v>43458</v>
      </c>
      <c r="P189" s="97"/>
      <c r="Q189" s="98"/>
      <c r="R189" s="98"/>
      <c r="S189" s="99">
        <f>SUM(S183:S188)</f>
        <v>1.458333333333333</v>
      </c>
      <c r="T189" s="211">
        <v>0</v>
      </c>
      <c r="U189" s="249" t="s">
        <v>673</v>
      </c>
    </row>
    <row r="190" spans="1:21" x14ac:dyDescent="0.2">
      <c r="A190" s="7">
        <v>43215</v>
      </c>
      <c r="B190" s="242">
        <v>0.20833333333333334</v>
      </c>
      <c r="C190" s="190"/>
      <c r="D190" s="243">
        <v>0.5</v>
      </c>
      <c r="E190" s="116">
        <f t="shared" si="54"/>
        <v>0.29166666666666663</v>
      </c>
      <c r="F190" s="207">
        <v>0</v>
      </c>
      <c r="G190" s="1"/>
      <c r="H190" s="7">
        <v>43337</v>
      </c>
      <c r="I190" s="74"/>
      <c r="J190" s="150"/>
      <c r="K190" s="150"/>
      <c r="L190" s="158">
        <v>0.29166666666666669</v>
      </c>
      <c r="M190" s="150"/>
      <c r="N190" s="64" t="s">
        <v>360</v>
      </c>
      <c r="O190" s="7">
        <v>43459</v>
      </c>
      <c r="P190" s="74"/>
      <c r="Q190" s="150"/>
      <c r="R190" s="150"/>
      <c r="S190" s="158">
        <v>0.29166666666666669</v>
      </c>
      <c r="T190" s="150"/>
      <c r="U190" s="64" t="s">
        <v>360</v>
      </c>
    </row>
    <row r="191" spans="1:21" x14ac:dyDescent="0.2">
      <c r="A191" s="7">
        <v>43216</v>
      </c>
      <c r="B191" s="242">
        <v>0.20833333333333334</v>
      </c>
      <c r="C191" s="190"/>
      <c r="D191" s="243">
        <v>0.5</v>
      </c>
      <c r="E191" s="116">
        <f t="shared" si="54"/>
        <v>0.29166666666666663</v>
      </c>
      <c r="F191" s="207">
        <v>0</v>
      </c>
      <c r="G191" s="1"/>
      <c r="H191" s="7">
        <v>43338</v>
      </c>
      <c r="I191" s="45"/>
      <c r="J191" s="45"/>
      <c r="K191" s="45"/>
      <c r="L191" s="85"/>
      <c r="M191" s="18"/>
      <c r="N191" s="103"/>
      <c r="O191" s="7">
        <v>43460</v>
      </c>
      <c r="P191" s="74"/>
      <c r="Q191" s="150"/>
      <c r="R191" s="150"/>
      <c r="S191" s="158">
        <v>0.29166666666666669</v>
      </c>
      <c r="T191" s="150"/>
      <c r="U191" s="64" t="s">
        <v>360</v>
      </c>
    </row>
    <row r="192" spans="1:21" x14ac:dyDescent="0.2">
      <c r="A192" s="7">
        <v>43217</v>
      </c>
      <c r="B192" s="242">
        <v>0.20833333333333334</v>
      </c>
      <c r="C192" s="190"/>
      <c r="D192" s="243">
        <v>0.5</v>
      </c>
      <c r="E192" s="116">
        <f t="shared" si="54"/>
        <v>0.29166666666666663</v>
      </c>
      <c r="F192" s="207">
        <v>0</v>
      </c>
      <c r="G192" s="1"/>
      <c r="H192" s="7">
        <v>43339</v>
      </c>
      <c r="I192" s="97"/>
      <c r="J192" s="98"/>
      <c r="K192" s="98"/>
      <c r="L192" s="99">
        <f>SUM(L186:L191)</f>
        <v>1.4583333333333335</v>
      </c>
      <c r="M192" s="211">
        <v>0</v>
      </c>
      <c r="N192" s="206" t="e">
        <f>IF(L192&gt;#REF!,L192-#REF!,0)</f>
        <v>#REF!</v>
      </c>
      <c r="O192" s="59">
        <v>43461</v>
      </c>
      <c r="P192" s="74"/>
      <c r="Q192" s="150"/>
      <c r="R192" s="150"/>
      <c r="S192" s="158">
        <v>0.29166666666666669</v>
      </c>
      <c r="T192" s="150"/>
      <c r="U192" s="64" t="s">
        <v>360</v>
      </c>
    </row>
    <row r="193" spans="1:21" x14ac:dyDescent="0.2">
      <c r="A193" s="7">
        <v>43218</v>
      </c>
      <c r="B193" s="242">
        <v>0.20833333333333334</v>
      </c>
      <c r="C193" s="190"/>
      <c r="D193" s="243">
        <v>0.5</v>
      </c>
      <c r="E193" s="116">
        <f t="shared" si="54"/>
        <v>0.29166666666666663</v>
      </c>
      <c r="F193" s="207">
        <v>0</v>
      </c>
      <c r="G193" s="1"/>
      <c r="H193" s="7">
        <v>43340</v>
      </c>
      <c r="I193" s="214">
        <v>0.33333333333333331</v>
      </c>
      <c r="J193" s="214">
        <v>2.0833333333333332E-2</v>
      </c>
      <c r="K193" s="214">
        <v>0.64583333333333337</v>
      </c>
      <c r="L193" s="116">
        <f t="shared" ref="L193:L195" si="55">SUM(K193-I193-J193)</f>
        <v>0.29166666666666674</v>
      </c>
      <c r="M193" s="207">
        <v>0</v>
      </c>
      <c r="N193" s="1"/>
      <c r="O193" s="7">
        <v>43462</v>
      </c>
      <c r="P193" s="74"/>
      <c r="Q193" s="150"/>
      <c r="R193" s="150"/>
      <c r="S193" s="158">
        <v>0.29166666666666669</v>
      </c>
      <c r="T193" s="150"/>
      <c r="U193" s="64" t="s">
        <v>360</v>
      </c>
    </row>
    <row r="194" spans="1:21" x14ac:dyDescent="0.2">
      <c r="A194" s="7">
        <v>43219</v>
      </c>
      <c r="B194" s="45"/>
      <c r="C194" s="45"/>
      <c r="D194" s="45"/>
      <c r="E194" s="85"/>
      <c r="F194" s="18"/>
      <c r="G194" s="103"/>
      <c r="H194" s="7">
        <v>43341</v>
      </c>
      <c r="I194" s="214">
        <v>0.33333333333333331</v>
      </c>
      <c r="J194" s="214">
        <v>2.0833333333333332E-2</v>
      </c>
      <c r="K194" s="214">
        <v>0.64583333333333337</v>
      </c>
      <c r="L194" s="116">
        <f t="shared" si="55"/>
        <v>0.29166666666666674</v>
      </c>
      <c r="M194" s="207">
        <v>0</v>
      </c>
      <c r="N194" s="1"/>
      <c r="O194" s="59">
        <v>43463</v>
      </c>
      <c r="P194" s="74"/>
      <c r="Q194" s="150"/>
      <c r="R194" s="150"/>
      <c r="S194" s="158">
        <v>0.29166666666666669</v>
      </c>
      <c r="T194" s="150"/>
      <c r="U194" s="64" t="s">
        <v>360</v>
      </c>
    </row>
    <row r="195" spans="1:21" x14ac:dyDescent="0.2">
      <c r="A195" s="7"/>
      <c r="B195" s="8"/>
      <c r="C195" s="8"/>
      <c r="D195" s="8"/>
      <c r="E195" s="85"/>
      <c r="F195" s="43"/>
      <c r="G195" s="1"/>
      <c r="H195" s="7">
        <v>43342</v>
      </c>
      <c r="I195" s="214">
        <v>0.33333333333333331</v>
      </c>
      <c r="J195" s="214">
        <v>2.0833333333333332E-2</v>
      </c>
      <c r="K195" s="214">
        <v>0.64583333333333337</v>
      </c>
      <c r="L195" s="116">
        <f t="shared" si="55"/>
        <v>0.29166666666666674</v>
      </c>
      <c r="M195" s="207">
        <v>0</v>
      </c>
      <c r="N195" s="1"/>
      <c r="O195" s="59">
        <v>43464</v>
      </c>
      <c r="P195" s="45"/>
      <c r="Q195" s="45"/>
      <c r="R195" s="45"/>
      <c r="S195" s="85"/>
      <c r="T195" s="18"/>
      <c r="U195" s="103"/>
    </row>
    <row r="196" spans="1:21" x14ac:dyDescent="0.2">
      <c r="A196" s="7"/>
      <c r="B196" s="8"/>
      <c r="C196" s="8"/>
      <c r="D196" s="8"/>
      <c r="E196" s="85"/>
      <c r="F196" s="43"/>
      <c r="G196" s="1"/>
      <c r="H196" s="7"/>
      <c r="I196" s="8"/>
      <c r="J196" s="8"/>
      <c r="K196" s="8"/>
      <c r="L196" s="85"/>
      <c r="M196" s="43"/>
      <c r="N196" s="1"/>
      <c r="O196" s="7"/>
      <c r="P196" s="97"/>
      <c r="Q196" s="98"/>
      <c r="R196" s="98"/>
      <c r="S196" s="99">
        <f>SUM(S190:S195)</f>
        <v>1.4583333333333335</v>
      </c>
      <c r="T196" s="211">
        <v>0</v>
      </c>
      <c r="U196" s="206" t="e">
        <f>IF(S196&gt;#REF!,S196-#REF!,0)</f>
        <v>#REF!</v>
      </c>
    </row>
    <row r="197" spans="1:21" x14ac:dyDescent="0.2">
      <c r="A197" s="7"/>
      <c r="B197" s="8"/>
      <c r="C197" s="8"/>
      <c r="D197" s="8"/>
      <c r="E197" s="85"/>
      <c r="F197" s="43"/>
      <c r="G197" s="1"/>
      <c r="H197" s="7"/>
      <c r="I197" s="8"/>
      <c r="J197" s="8"/>
      <c r="K197" s="8"/>
      <c r="L197" s="85"/>
      <c r="M197" s="43"/>
      <c r="N197" s="1"/>
      <c r="O197" s="7"/>
      <c r="P197" s="8"/>
      <c r="Q197" s="8"/>
      <c r="R197" s="8"/>
      <c r="S197" s="85"/>
      <c r="T197" s="43"/>
      <c r="U197" s="1"/>
    </row>
    <row r="198" spans="1:21" x14ac:dyDescent="0.2">
      <c r="A198" s="7"/>
      <c r="B198" s="8"/>
      <c r="C198" s="8"/>
      <c r="D198" s="8"/>
      <c r="E198" s="85"/>
      <c r="F198" s="43"/>
      <c r="G198" s="1"/>
      <c r="H198" s="7"/>
      <c r="I198" s="8"/>
      <c r="J198" s="8"/>
      <c r="K198" s="8"/>
      <c r="L198" s="85"/>
      <c r="M198" s="43"/>
      <c r="N198" s="1"/>
      <c r="O198" s="7"/>
      <c r="P198" s="8"/>
      <c r="Q198" s="8"/>
      <c r="R198" s="8"/>
      <c r="S198" s="85"/>
      <c r="T198" s="43"/>
      <c r="U198" s="1"/>
    </row>
    <row r="199" spans="1:21" x14ac:dyDescent="0.2">
      <c r="A199" s="7"/>
      <c r="B199" s="8"/>
      <c r="C199" s="8"/>
      <c r="D199" s="8"/>
      <c r="E199" s="85"/>
      <c r="F199" s="43"/>
      <c r="G199" s="1"/>
      <c r="H199" s="7"/>
      <c r="I199" s="8"/>
      <c r="J199" s="8"/>
      <c r="K199" s="8"/>
      <c r="L199" s="85"/>
      <c r="M199" s="43"/>
      <c r="N199" s="1"/>
      <c r="O199" s="7"/>
      <c r="P199" s="8"/>
      <c r="Q199" s="8"/>
      <c r="R199" s="8"/>
      <c r="S199" s="85"/>
      <c r="T199" s="43"/>
      <c r="U199" s="1"/>
    </row>
    <row r="200" spans="1:21" x14ac:dyDescent="0.2">
      <c r="A200" s="7"/>
      <c r="B200" s="8"/>
      <c r="C200" s="8"/>
      <c r="D200" s="8"/>
      <c r="E200" s="85"/>
      <c r="F200" s="43"/>
      <c r="G200" s="1"/>
      <c r="H200" s="7"/>
      <c r="I200" s="8"/>
      <c r="J200" s="8"/>
      <c r="K200" s="8"/>
      <c r="L200" s="85"/>
      <c r="M200" s="43"/>
      <c r="N200" s="1"/>
      <c r="O200" s="7"/>
      <c r="P200" s="8"/>
      <c r="Q200" s="8"/>
      <c r="R200" s="8"/>
      <c r="S200" s="85"/>
      <c r="T200" s="43"/>
      <c r="U200" s="1"/>
    </row>
    <row r="201" spans="1:21" x14ac:dyDescent="0.2">
      <c r="A201" s="7"/>
      <c r="B201" s="8"/>
      <c r="C201" s="8"/>
      <c r="D201" s="8"/>
      <c r="E201" s="85"/>
      <c r="F201" s="43"/>
      <c r="G201" s="1"/>
      <c r="H201" s="7"/>
      <c r="I201" s="8"/>
      <c r="J201" s="8"/>
      <c r="K201" s="8"/>
      <c r="L201" s="85"/>
      <c r="M201" s="43"/>
      <c r="N201" s="1"/>
      <c r="O201" s="7"/>
      <c r="P201" s="8"/>
      <c r="Q201" s="8"/>
      <c r="R201" s="8"/>
      <c r="S201" s="85"/>
      <c r="T201" s="43"/>
      <c r="U201" s="1"/>
    </row>
    <row r="202" spans="1:21" x14ac:dyDescent="0.2">
      <c r="A202" s="7"/>
      <c r="B202" s="8"/>
      <c r="C202" s="8"/>
      <c r="D202" s="8"/>
      <c r="E202" s="85"/>
      <c r="F202" s="43"/>
      <c r="G202" s="1"/>
      <c r="H202" s="7"/>
      <c r="I202" s="8"/>
      <c r="J202" s="8"/>
      <c r="K202" s="8"/>
      <c r="L202" s="85"/>
      <c r="M202" s="43"/>
      <c r="N202" s="1"/>
      <c r="O202" s="7"/>
      <c r="P202" s="8"/>
      <c r="Q202" s="8"/>
      <c r="R202" s="8"/>
      <c r="S202" s="85"/>
      <c r="T202" s="43"/>
      <c r="U202" s="1"/>
    </row>
    <row r="203" spans="1:21" x14ac:dyDescent="0.2">
      <c r="A203" s="7"/>
      <c r="B203" s="8"/>
      <c r="C203" s="8"/>
      <c r="D203" s="8"/>
      <c r="E203" s="85"/>
      <c r="F203" s="43"/>
      <c r="G203" s="1"/>
      <c r="H203" s="7"/>
      <c r="I203" s="8"/>
      <c r="J203" s="8"/>
      <c r="K203" s="8"/>
      <c r="L203" s="85"/>
      <c r="M203" s="43"/>
      <c r="N203" s="1"/>
      <c r="O203" s="7"/>
      <c r="P203" s="8"/>
      <c r="Q203" s="8"/>
      <c r="R203" s="8"/>
      <c r="S203" s="85"/>
      <c r="T203" s="43"/>
      <c r="U203" s="1"/>
    </row>
    <row r="204" spans="1:21" x14ac:dyDescent="0.2">
      <c r="A204" s="7"/>
      <c r="B204" s="8"/>
      <c r="C204" s="8"/>
      <c r="D204" s="8"/>
      <c r="E204" s="85"/>
      <c r="F204" s="43"/>
      <c r="G204" s="1"/>
      <c r="H204" s="7"/>
      <c r="I204" s="8"/>
      <c r="J204" s="8"/>
      <c r="K204" s="8"/>
      <c r="L204" s="85"/>
      <c r="M204" s="43"/>
      <c r="N204" s="1"/>
      <c r="O204" s="7"/>
      <c r="P204" s="8"/>
      <c r="Q204" s="8"/>
      <c r="R204" s="8"/>
      <c r="S204" s="85"/>
      <c r="T204" s="43"/>
      <c r="U204" s="1"/>
    </row>
    <row r="205" spans="1:21" x14ac:dyDescent="0.2">
      <c r="A205" s="7"/>
      <c r="B205" s="8"/>
      <c r="C205" s="8"/>
      <c r="D205" s="8"/>
      <c r="E205" s="85"/>
      <c r="F205" s="43"/>
      <c r="G205" s="1"/>
      <c r="H205" s="7"/>
      <c r="I205" s="8"/>
      <c r="J205" s="8"/>
      <c r="K205" s="8"/>
      <c r="L205" s="85"/>
      <c r="M205" s="43"/>
      <c r="N205" s="1"/>
      <c r="O205" s="7"/>
      <c r="P205" s="8"/>
      <c r="Q205" s="8"/>
      <c r="R205" s="8"/>
      <c r="S205" s="85"/>
      <c r="T205" s="43"/>
      <c r="U205" s="1"/>
    </row>
    <row r="206" spans="1:21" x14ac:dyDescent="0.2">
      <c r="A206" s="7"/>
      <c r="B206" s="8"/>
      <c r="C206" s="8"/>
      <c r="D206" s="8"/>
      <c r="E206" s="85"/>
      <c r="F206" s="43"/>
      <c r="G206" s="1"/>
      <c r="H206" s="7"/>
      <c r="I206" s="8"/>
      <c r="J206" s="8"/>
      <c r="K206" s="8"/>
      <c r="L206" s="85"/>
      <c r="M206" s="43"/>
      <c r="N206" s="1"/>
      <c r="O206" s="7"/>
      <c r="P206" s="8"/>
      <c r="Q206" s="8"/>
      <c r="R206" s="8"/>
      <c r="S206" s="85"/>
      <c r="T206" s="43"/>
      <c r="U206" s="1"/>
    </row>
    <row r="207" spans="1:21" x14ac:dyDescent="0.2">
      <c r="A207" s="7"/>
      <c r="B207" s="8"/>
      <c r="C207" s="8"/>
      <c r="D207" s="8"/>
      <c r="E207" s="85"/>
      <c r="F207" s="43"/>
      <c r="G207" s="1"/>
      <c r="H207" s="7"/>
      <c r="I207" s="8"/>
      <c r="J207" s="8"/>
      <c r="K207" s="8"/>
      <c r="L207" s="85"/>
      <c r="M207" s="43"/>
      <c r="N207" s="1"/>
      <c r="O207" s="7"/>
      <c r="P207" s="8"/>
      <c r="Q207" s="8"/>
      <c r="R207" s="8"/>
      <c r="S207" s="85"/>
      <c r="T207" s="43"/>
      <c r="U207" s="1"/>
    </row>
    <row r="208" spans="1:21" x14ac:dyDescent="0.2">
      <c r="A208" s="7"/>
      <c r="B208" s="8"/>
      <c r="C208" s="8"/>
      <c r="D208" s="8"/>
      <c r="E208" s="85"/>
      <c r="F208" s="43"/>
      <c r="G208" s="1"/>
      <c r="H208" s="7"/>
      <c r="I208" s="8"/>
      <c r="J208" s="8"/>
      <c r="K208" s="8"/>
      <c r="L208" s="85"/>
      <c r="M208" s="43"/>
      <c r="N208" s="1"/>
      <c r="O208" s="7"/>
      <c r="P208" s="8"/>
      <c r="Q208" s="8"/>
      <c r="R208" s="8"/>
      <c r="S208" s="85"/>
      <c r="T208" s="43"/>
      <c r="U208" s="1"/>
    </row>
    <row r="209" spans="1:21" x14ac:dyDescent="0.2">
      <c r="A209" s="7"/>
      <c r="B209" s="8"/>
      <c r="C209" s="8"/>
      <c r="D209" s="8"/>
      <c r="E209" s="85"/>
      <c r="F209" s="44"/>
      <c r="G209" s="29"/>
      <c r="H209" s="7"/>
      <c r="I209" s="8"/>
      <c r="J209" s="8"/>
      <c r="K209" s="8"/>
      <c r="L209" s="85"/>
      <c r="M209" s="44"/>
      <c r="N209" s="29"/>
      <c r="O209" s="7"/>
      <c r="P209" s="8"/>
      <c r="Q209" s="8"/>
      <c r="R209" s="8"/>
      <c r="S209" s="85"/>
      <c r="T209" s="44"/>
      <c r="U209" s="29"/>
    </row>
    <row r="210" spans="1:21" x14ac:dyDescent="0.2">
      <c r="A210" s="7"/>
      <c r="B210" s="8"/>
      <c r="C210" s="8"/>
      <c r="D210" s="8"/>
      <c r="E210" s="85"/>
      <c r="F210" s="43"/>
      <c r="G210" s="1"/>
      <c r="H210" s="7"/>
      <c r="I210" s="8"/>
      <c r="J210" s="8"/>
      <c r="K210" s="8"/>
      <c r="L210" s="85"/>
      <c r="M210" s="43"/>
      <c r="N210" s="1"/>
      <c r="O210" s="7"/>
      <c r="P210" s="8"/>
      <c r="Q210" s="8"/>
      <c r="R210" s="8"/>
      <c r="S210" s="85"/>
      <c r="T210" s="43"/>
      <c r="U210" s="1"/>
    </row>
    <row r="211" spans="1:21" x14ac:dyDescent="0.2">
      <c r="A211" s="7"/>
      <c r="B211" s="8"/>
      <c r="C211" s="8"/>
      <c r="D211" s="8"/>
      <c r="E211" s="85"/>
      <c r="F211" s="43"/>
      <c r="G211" s="1"/>
      <c r="H211" s="7"/>
      <c r="I211" s="8"/>
      <c r="J211" s="8"/>
      <c r="K211" s="8"/>
      <c r="L211" s="85"/>
      <c r="M211" s="43"/>
      <c r="N211" s="1"/>
      <c r="O211" s="7"/>
      <c r="P211" s="8"/>
      <c r="Q211" s="8"/>
      <c r="R211" s="8"/>
      <c r="S211" s="85"/>
      <c r="T211" s="43"/>
      <c r="U211" s="1"/>
    </row>
    <row r="212" spans="1:21" x14ac:dyDescent="0.2">
      <c r="A212" s="7"/>
      <c r="B212" s="8"/>
      <c r="C212" s="8"/>
      <c r="D212" s="8"/>
      <c r="E212" s="85"/>
      <c r="F212" s="43"/>
      <c r="G212" s="1"/>
      <c r="H212" s="7"/>
      <c r="I212" s="8"/>
      <c r="J212" s="8"/>
      <c r="K212" s="8"/>
      <c r="L212" s="85"/>
      <c r="M212" s="43"/>
      <c r="N212" s="1"/>
      <c r="O212" s="7"/>
      <c r="P212" s="8"/>
      <c r="Q212" s="8"/>
      <c r="R212" s="8"/>
      <c r="S212" s="85"/>
      <c r="T212" s="43"/>
      <c r="U212" s="1"/>
    </row>
    <row r="213" spans="1:21" x14ac:dyDescent="0.2">
      <c r="A213" s="7"/>
      <c r="B213" s="8"/>
      <c r="C213" s="8"/>
      <c r="D213" s="8"/>
      <c r="E213" s="85"/>
      <c r="F213" s="43"/>
      <c r="G213" s="1"/>
      <c r="H213" s="7"/>
      <c r="I213" s="8"/>
      <c r="J213" s="8"/>
      <c r="K213" s="8"/>
      <c r="L213" s="85"/>
      <c r="M213" s="43"/>
      <c r="N213" s="1"/>
      <c r="O213" s="7"/>
      <c r="P213" s="8"/>
      <c r="Q213" s="8"/>
      <c r="R213" s="8"/>
      <c r="S213" s="85"/>
      <c r="T213" s="43"/>
      <c r="U213" s="1"/>
    </row>
    <row r="214" spans="1:21" x14ac:dyDescent="0.2">
      <c r="A214" s="7"/>
      <c r="B214" s="8"/>
      <c r="C214" s="8"/>
      <c r="D214" s="8"/>
      <c r="E214" s="85"/>
      <c r="F214" s="43"/>
      <c r="G214" s="1"/>
      <c r="H214" s="7"/>
      <c r="I214" s="8"/>
      <c r="J214" s="8"/>
      <c r="K214" s="8"/>
      <c r="L214" s="85"/>
      <c r="M214" s="43"/>
      <c r="N214" s="1"/>
      <c r="O214" s="7"/>
      <c r="P214" s="8"/>
      <c r="Q214" s="8"/>
      <c r="R214" s="8"/>
      <c r="S214" s="85"/>
      <c r="T214" s="43"/>
      <c r="U214" s="1"/>
    </row>
    <row r="215" spans="1:21" x14ac:dyDescent="0.2">
      <c r="A215" s="7"/>
      <c r="B215" s="8"/>
      <c r="C215" s="8"/>
      <c r="D215" s="8"/>
      <c r="E215" s="85"/>
      <c r="F215" s="43"/>
      <c r="G215" s="1"/>
      <c r="H215" s="7"/>
      <c r="I215" s="8"/>
      <c r="J215" s="8"/>
      <c r="K215" s="8"/>
      <c r="L215" s="85"/>
      <c r="M215" s="43"/>
      <c r="N215" s="1"/>
      <c r="O215" s="7"/>
      <c r="P215" s="8"/>
      <c r="Q215" s="8"/>
      <c r="R215" s="8"/>
      <c r="S215" s="85"/>
      <c r="T215" s="43"/>
      <c r="U215" s="1"/>
    </row>
    <row r="216" spans="1:21" x14ac:dyDescent="0.2">
      <c r="A216" s="7"/>
      <c r="B216" s="8"/>
      <c r="C216" s="8"/>
      <c r="D216" s="8"/>
      <c r="E216" s="85"/>
      <c r="F216" s="43"/>
      <c r="G216" s="1"/>
      <c r="H216" s="7"/>
      <c r="I216" s="8"/>
      <c r="J216" s="8"/>
      <c r="K216" s="8"/>
      <c r="L216" s="85"/>
      <c r="M216" s="43"/>
      <c r="N216" s="1"/>
      <c r="O216" s="7"/>
      <c r="P216" s="8"/>
      <c r="Q216" s="8"/>
      <c r="R216" s="8"/>
      <c r="S216" s="85"/>
      <c r="T216" s="43"/>
      <c r="U216" s="1"/>
    </row>
  </sheetData>
  <conditionalFormatting sqref="E4">
    <cfRule type="cellIs" dxfId="346" priority="413" operator="greaterThan">
      <formula>35</formula>
    </cfRule>
  </conditionalFormatting>
  <conditionalFormatting sqref="E11">
    <cfRule type="cellIs" dxfId="345" priority="410" operator="greaterThan">
      <formula>35</formula>
    </cfRule>
  </conditionalFormatting>
  <conditionalFormatting sqref="E18">
    <cfRule type="cellIs" dxfId="344" priority="407" operator="greaterThan">
      <formula>35</formula>
    </cfRule>
  </conditionalFormatting>
  <conditionalFormatting sqref="E25">
    <cfRule type="cellIs" dxfId="343" priority="404" operator="greaterThan">
      <formula>35</formula>
    </cfRule>
  </conditionalFormatting>
  <conditionalFormatting sqref="E32">
    <cfRule type="cellIs" dxfId="342" priority="401" operator="greaterThan">
      <formula>35</formula>
    </cfRule>
  </conditionalFormatting>
  <conditionalFormatting sqref="E62">
    <cfRule type="cellIs" dxfId="341" priority="383" operator="greaterThan">
      <formula>35</formula>
    </cfRule>
  </conditionalFormatting>
  <conditionalFormatting sqref="E69">
    <cfRule type="cellIs" dxfId="340" priority="380" operator="greaterThan">
      <formula>35</formula>
    </cfRule>
  </conditionalFormatting>
  <conditionalFormatting sqref="E76">
    <cfRule type="cellIs" dxfId="339" priority="377" operator="greaterThan">
      <formula>35</formula>
    </cfRule>
  </conditionalFormatting>
  <conditionalFormatting sqref="E83">
    <cfRule type="cellIs" dxfId="338" priority="374" operator="greaterThan">
      <formula>35</formula>
    </cfRule>
  </conditionalFormatting>
  <conditionalFormatting sqref="E116">
    <cfRule type="cellIs" dxfId="337" priority="371" operator="greaterThan">
      <formula>35</formula>
    </cfRule>
  </conditionalFormatting>
  <conditionalFormatting sqref="E123">
    <cfRule type="cellIs" dxfId="336" priority="368" operator="greaterThan">
      <formula>35</formula>
    </cfRule>
  </conditionalFormatting>
  <conditionalFormatting sqref="E130">
    <cfRule type="cellIs" dxfId="335" priority="365" operator="greaterThan">
      <formula>35</formula>
    </cfRule>
  </conditionalFormatting>
  <conditionalFormatting sqref="E137">
    <cfRule type="cellIs" dxfId="334" priority="362" operator="greaterThan">
      <formula>35</formula>
    </cfRule>
  </conditionalFormatting>
  <conditionalFormatting sqref="E167">
    <cfRule type="cellIs" dxfId="333" priority="359" operator="greaterThan">
      <formula>35</formula>
    </cfRule>
  </conditionalFormatting>
  <conditionalFormatting sqref="E174">
    <cfRule type="cellIs" dxfId="332" priority="356" operator="greaterThan">
      <formula>35</formula>
    </cfRule>
  </conditionalFormatting>
  <conditionalFormatting sqref="E181">
    <cfRule type="cellIs" dxfId="331" priority="353" operator="greaterThan">
      <formula>35</formula>
    </cfRule>
  </conditionalFormatting>
  <conditionalFormatting sqref="E188">
    <cfRule type="cellIs" dxfId="330" priority="350" operator="greaterThan">
      <formula>35</formula>
    </cfRule>
  </conditionalFormatting>
  <conditionalFormatting sqref="F5:F9">
    <cfRule type="cellIs" dxfId="329" priority="397" operator="lessThan">
      <formula>0</formula>
    </cfRule>
    <cfRule type="cellIs" dxfId="328" priority="398" operator="greaterThan">
      <formula>0</formula>
    </cfRule>
  </conditionalFormatting>
  <conditionalFormatting sqref="F12:F16">
    <cfRule type="cellIs" dxfId="327" priority="394" operator="lessThan">
      <formula>0</formula>
    </cfRule>
    <cfRule type="cellIs" dxfId="326" priority="395" operator="greaterThan">
      <formula>0</formula>
    </cfRule>
  </conditionalFormatting>
  <conditionalFormatting sqref="F19:F23">
    <cfRule type="cellIs" dxfId="325" priority="391" operator="lessThan">
      <formula>0</formula>
    </cfRule>
    <cfRule type="cellIs" dxfId="324" priority="392" operator="greaterThan">
      <formula>0</formula>
    </cfRule>
  </conditionalFormatting>
  <conditionalFormatting sqref="F26:F30">
    <cfRule type="cellIs" dxfId="323" priority="388" operator="lessThan">
      <formula>0</formula>
    </cfRule>
    <cfRule type="cellIs" dxfId="322" priority="389" operator="greaterThan">
      <formula>0</formula>
    </cfRule>
  </conditionalFormatting>
  <conditionalFormatting sqref="F33">
    <cfRule type="cellIs" dxfId="321" priority="386" operator="greaterThan">
      <formula>0</formula>
    </cfRule>
    <cfRule type="cellIs" dxfId="320" priority="385" operator="lessThan">
      <formula>0</formula>
    </cfRule>
  </conditionalFormatting>
  <conditionalFormatting sqref="F57:F60">
    <cfRule type="cellIs" dxfId="319" priority="332" operator="greaterThan">
      <formula>0</formula>
    </cfRule>
    <cfRule type="cellIs" dxfId="318" priority="331" operator="lessThan">
      <formula>0</formula>
    </cfRule>
  </conditionalFormatting>
  <conditionalFormatting sqref="F63:F66">
    <cfRule type="cellIs" dxfId="317" priority="329" operator="greaterThan">
      <formula>0</formula>
    </cfRule>
    <cfRule type="cellIs" dxfId="316" priority="328" operator="lessThan">
      <formula>0</formula>
    </cfRule>
  </conditionalFormatting>
  <conditionalFormatting sqref="F71:F74">
    <cfRule type="cellIs" dxfId="315" priority="326" operator="greaterThan">
      <formula>0</formula>
    </cfRule>
    <cfRule type="cellIs" dxfId="314" priority="325" operator="lessThan">
      <formula>0</formula>
    </cfRule>
  </conditionalFormatting>
  <conditionalFormatting sqref="F77:F81">
    <cfRule type="cellIs" dxfId="313" priority="323" operator="greaterThan">
      <formula>0</formula>
    </cfRule>
    <cfRule type="cellIs" dxfId="312" priority="322" operator="lessThan">
      <formula>0</formula>
    </cfRule>
  </conditionalFormatting>
  <conditionalFormatting sqref="F84">
    <cfRule type="cellIs" dxfId="311" priority="319" operator="lessThan">
      <formula>0</formula>
    </cfRule>
    <cfRule type="cellIs" dxfId="310" priority="320" operator="greaterThan">
      <formula>0</formula>
    </cfRule>
  </conditionalFormatting>
  <conditionalFormatting sqref="F111:F114">
    <cfRule type="cellIs" dxfId="309" priority="292" operator="lessThan">
      <formula>0</formula>
    </cfRule>
    <cfRule type="cellIs" dxfId="308" priority="293" operator="greaterThan">
      <formula>0</formula>
    </cfRule>
  </conditionalFormatting>
  <conditionalFormatting sqref="F117:F121">
    <cfRule type="cellIs" dxfId="307" priority="317" operator="greaterThan">
      <formula>0</formula>
    </cfRule>
    <cfRule type="cellIs" dxfId="306" priority="316" operator="lessThan">
      <formula>0</formula>
    </cfRule>
  </conditionalFormatting>
  <conditionalFormatting sqref="F124:F128">
    <cfRule type="cellIs" dxfId="305" priority="295" operator="lessThan">
      <formula>0</formula>
    </cfRule>
    <cfRule type="cellIs" dxfId="304" priority="296" operator="greaterThan">
      <formula>0</formula>
    </cfRule>
  </conditionalFormatting>
  <conditionalFormatting sqref="F131:F135">
    <cfRule type="cellIs" dxfId="303" priority="313" operator="lessThan">
      <formula>0</formula>
    </cfRule>
    <cfRule type="cellIs" dxfId="302" priority="314" operator="greaterThan">
      <formula>0</formula>
    </cfRule>
  </conditionalFormatting>
  <conditionalFormatting sqref="F138:F141">
    <cfRule type="cellIs" dxfId="301" priority="301" operator="lessThan">
      <formula>0</formula>
    </cfRule>
    <cfRule type="cellIs" dxfId="300" priority="302" operator="greaterThan">
      <formula>0</formula>
    </cfRule>
  </conditionalFormatting>
  <conditionalFormatting sqref="F165">
    <cfRule type="cellIs" dxfId="299" priority="298" operator="lessThan">
      <formula>0</formula>
    </cfRule>
    <cfRule type="cellIs" dxfId="298" priority="299" operator="greaterThan">
      <formula>0</formula>
    </cfRule>
  </conditionalFormatting>
  <conditionalFormatting sqref="F168:F172">
    <cfRule type="cellIs" dxfId="297" priority="310" operator="lessThan">
      <formula>0</formula>
    </cfRule>
    <cfRule type="cellIs" dxfId="296" priority="311" operator="greaterThan">
      <formula>0</formula>
    </cfRule>
  </conditionalFormatting>
  <conditionalFormatting sqref="F175:F178">
    <cfRule type="cellIs" dxfId="295" priority="304" operator="lessThan">
      <formula>0</formula>
    </cfRule>
    <cfRule type="cellIs" dxfId="294" priority="305" operator="greaterThan">
      <formula>0</formula>
    </cfRule>
  </conditionalFormatting>
  <conditionalFormatting sqref="F183:F186">
    <cfRule type="cellIs" dxfId="293" priority="154" operator="lessThan">
      <formula>0</formula>
    </cfRule>
    <cfRule type="cellIs" dxfId="292" priority="155" operator="greaterThan">
      <formula>0</formula>
    </cfRule>
  </conditionalFormatting>
  <conditionalFormatting sqref="F189:F193">
    <cfRule type="cellIs" dxfId="291" priority="151" operator="lessThan">
      <formula>0</formula>
    </cfRule>
    <cfRule type="cellIs" dxfId="290" priority="152" operator="greaterThan">
      <formula>0</formula>
    </cfRule>
  </conditionalFormatting>
  <conditionalFormatting sqref="G4">
    <cfRule type="cellIs" dxfId="289" priority="412" operator="greaterThan">
      <formula>0</formula>
    </cfRule>
  </conditionalFormatting>
  <conditionalFormatting sqref="G11">
    <cfRule type="cellIs" dxfId="288" priority="409" operator="greaterThan">
      <formula>0</formula>
    </cfRule>
  </conditionalFormatting>
  <conditionalFormatting sqref="G18">
    <cfRule type="cellIs" dxfId="287" priority="406" operator="greaterThan">
      <formula>0</formula>
    </cfRule>
  </conditionalFormatting>
  <conditionalFormatting sqref="G25">
    <cfRule type="cellIs" dxfId="286" priority="403" operator="greaterThan">
      <formula>0</formula>
    </cfRule>
  </conditionalFormatting>
  <conditionalFormatting sqref="G32">
    <cfRule type="cellIs" dxfId="285" priority="400" operator="greaterThan">
      <formula>0</formula>
    </cfRule>
  </conditionalFormatting>
  <conditionalFormatting sqref="G62">
    <cfRule type="cellIs" dxfId="284" priority="382" operator="greaterThan">
      <formula>0</formula>
    </cfRule>
  </conditionalFormatting>
  <conditionalFormatting sqref="G69">
    <cfRule type="cellIs" dxfId="283" priority="379" operator="greaterThan">
      <formula>0</formula>
    </cfRule>
  </conditionalFormatting>
  <conditionalFormatting sqref="G76">
    <cfRule type="cellIs" dxfId="282" priority="376" operator="greaterThan">
      <formula>0</formula>
    </cfRule>
  </conditionalFormatting>
  <conditionalFormatting sqref="G83">
    <cfRule type="cellIs" dxfId="281" priority="373" operator="greaterThan">
      <formula>0</formula>
    </cfRule>
  </conditionalFormatting>
  <conditionalFormatting sqref="G116">
    <cfRule type="cellIs" dxfId="280" priority="370" operator="greaterThan">
      <formula>0</formula>
    </cfRule>
  </conditionalFormatting>
  <conditionalFormatting sqref="G123">
    <cfRule type="cellIs" dxfId="279" priority="367" operator="greaterThan">
      <formula>0</formula>
    </cfRule>
  </conditionalFormatting>
  <conditionalFormatting sqref="G130">
    <cfRule type="cellIs" dxfId="278" priority="364" operator="greaterThan">
      <formula>0</formula>
    </cfRule>
  </conditionalFormatting>
  <conditionalFormatting sqref="G137">
    <cfRule type="cellIs" dxfId="277" priority="361" operator="greaterThan">
      <formula>0</formula>
    </cfRule>
  </conditionalFormatting>
  <conditionalFormatting sqref="G167">
    <cfRule type="cellIs" dxfId="276" priority="358" operator="greaterThan">
      <formula>0</formula>
    </cfRule>
  </conditionalFormatting>
  <conditionalFormatting sqref="G174">
    <cfRule type="cellIs" dxfId="275" priority="355" operator="greaterThan">
      <formula>0</formula>
    </cfRule>
  </conditionalFormatting>
  <conditionalFormatting sqref="G188">
    <cfRule type="cellIs" dxfId="274" priority="349" operator="greaterThan">
      <formula>0</formula>
    </cfRule>
  </conditionalFormatting>
  <conditionalFormatting sqref="L3">
    <cfRule type="cellIs" dxfId="273" priority="347" operator="greaterThan">
      <formula>35</formula>
    </cfRule>
  </conditionalFormatting>
  <conditionalFormatting sqref="L10">
    <cfRule type="cellIs" dxfId="272" priority="344" operator="greaterThan">
      <formula>35</formula>
    </cfRule>
  </conditionalFormatting>
  <conditionalFormatting sqref="L17">
    <cfRule type="cellIs" dxfId="271" priority="341" operator="greaterThan">
      <formula>35</formula>
    </cfRule>
  </conditionalFormatting>
  <conditionalFormatting sqref="L24">
    <cfRule type="cellIs" dxfId="270" priority="338" operator="greaterThan">
      <formula>35</formula>
    </cfRule>
  </conditionalFormatting>
  <conditionalFormatting sqref="L31">
    <cfRule type="cellIs" dxfId="269" priority="335" operator="greaterThan">
      <formula>35</formula>
    </cfRule>
  </conditionalFormatting>
  <conditionalFormatting sqref="L61">
    <cfRule type="cellIs" dxfId="268" priority="275" operator="greaterThan">
      <formula>35</formula>
    </cfRule>
  </conditionalFormatting>
  <conditionalFormatting sqref="L68">
    <cfRule type="cellIs" dxfId="267" priority="272" operator="greaterThan">
      <formula>35</formula>
    </cfRule>
  </conditionalFormatting>
  <conditionalFormatting sqref="L75">
    <cfRule type="cellIs" dxfId="266" priority="269" operator="greaterThan">
      <formula>35</formula>
    </cfRule>
  </conditionalFormatting>
  <conditionalFormatting sqref="L82">
    <cfRule type="cellIs" dxfId="265" priority="266" operator="greaterThan">
      <formula>35</formula>
    </cfRule>
  </conditionalFormatting>
  <conditionalFormatting sqref="L113">
    <cfRule type="cellIs" dxfId="264" priority="263" operator="greaterThan">
      <formula>35</formula>
    </cfRule>
  </conditionalFormatting>
  <conditionalFormatting sqref="L120">
    <cfRule type="cellIs" dxfId="263" priority="260" operator="greaterThan">
      <formula>35</formula>
    </cfRule>
  </conditionalFormatting>
  <conditionalFormatting sqref="L127">
    <cfRule type="cellIs" dxfId="262" priority="257" operator="greaterThan">
      <formula>35</formula>
    </cfRule>
  </conditionalFormatting>
  <conditionalFormatting sqref="L134">
    <cfRule type="cellIs" dxfId="261" priority="254" operator="greaterThan">
      <formula>35</formula>
    </cfRule>
  </conditionalFormatting>
  <conditionalFormatting sqref="L141">
    <cfRule type="cellIs" dxfId="260" priority="251" operator="greaterThan">
      <formula>35</formula>
    </cfRule>
  </conditionalFormatting>
  <conditionalFormatting sqref="L171">
    <cfRule type="cellIs" dxfId="259" priority="248" operator="greaterThan">
      <formula>35</formula>
    </cfRule>
  </conditionalFormatting>
  <conditionalFormatting sqref="L178">
    <cfRule type="cellIs" dxfId="258" priority="245" operator="greaterThan">
      <formula>35</formula>
    </cfRule>
  </conditionalFormatting>
  <conditionalFormatting sqref="L185">
    <cfRule type="cellIs" dxfId="257" priority="242" operator="greaterThan">
      <formula>35</formula>
    </cfRule>
  </conditionalFormatting>
  <conditionalFormatting sqref="L192">
    <cfRule type="cellIs" dxfId="256" priority="239" operator="greaterThan">
      <formula>35</formula>
    </cfRule>
  </conditionalFormatting>
  <conditionalFormatting sqref="M4:M8">
    <cfRule type="cellIs" dxfId="255" priority="287" operator="greaterThan">
      <formula>0</formula>
    </cfRule>
    <cfRule type="cellIs" dxfId="254" priority="286" operator="lessThan">
      <formula>0</formula>
    </cfRule>
  </conditionalFormatting>
  <conditionalFormatting sqref="M11:M15">
    <cfRule type="cellIs" dxfId="253" priority="148" operator="lessThan">
      <formula>0</formula>
    </cfRule>
    <cfRule type="cellIs" dxfId="252" priority="149" operator="greaterThan">
      <formula>0</formula>
    </cfRule>
  </conditionalFormatting>
  <conditionalFormatting sqref="M18:M22">
    <cfRule type="cellIs" dxfId="251" priority="283" operator="lessThan">
      <formula>0</formula>
    </cfRule>
    <cfRule type="cellIs" dxfId="250" priority="284" operator="greaterThan">
      <formula>0</formula>
    </cfRule>
  </conditionalFormatting>
  <conditionalFormatting sqref="M25:M27">
    <cfRule type="cellIs" dxfId="249" priority="127" operator="lessThan">
      <formula>0</formula>
    </cfRule>
    <cfRule type="cellIs" dxfId="248" priority="128" operator="greaterThan">
      <formula>0</formula>
    </cfRule>
  </conditionalFormatting>
  <conditionalFormatting sqref="M32:M33">
    <cfRule type="cellIs" dxfId="247" priority="121" operator="lessThan">
      <formula>0</formula>
    </cfRule>
    <cfRule type="cellIs" dxfId="246" priority="122" operator="greaterThan">
      <formula>0</formula>
    </cfRule>
  </conditionalFormatting>
  <conditionalFormatting sqref="M57:M59">
    <cfRule type="cellIs" dxfId="245" priority="119" operator="greaterThan">
      <formula>0</formula>
    </cfRule>
    <cfRule type="cellIs" dxfId="244" priority="118" operator="lessThan">
      <formula>0</formula>
    </cfRule>
  </conditionalFormatting>
  <conditionalFormatting sqref="M63:M66">
    <cfRule type="cellIs" dxfId="243" priority="124" operator="lessThan">
      <formula>0</formula>
    </cfRule>
    <cfRule type="cellIs" dxfId="242" priority="125" operator="greaterThan">
      <formula>0</formula>
    </cfRule>
  </conditionalFormatting>
  <conditionalFormatting sqref="M69:M73">
    <cfRule type="cellIs" dxfId="241" priority="112" operator="lessThan">
      <formula>0</formula>
    </cfRule>
    <cfRule type="cellIs" dxfId="240" priority="113" operator="greaterThan">
      <formula>0</formula>
    </cfRule>
  </conditionalFormatting>
  <conditionalFormatting sqref="M76:M80">
    <cfRule type="cellIs" dxfId="239" priority="109" operator="lessThan">
      <formula>0</formula>
    </cfRule>
    <cfRule type="cellIs" dxfId="238" priority="110" operator="greaterThan">
      <formula>0</formula>
    </cfRule>
  </conditionalFormatting>
  <conditionalFormatting sqref="M83:M86">
    <cfRule type="cellIs" dxfId="237" priority="106" operator="lessThan">
      <formula>0</formula>
    </cfRule>
    <cfRule type="cellIs" dxfId="236" priority="107" operator="greaterThan">
      <formula>0</formula>
    </cfRule>
  </conditionalFormatting>
  <conditionalFormatting sqref="M111">
    <cfRule type="cellIs" dxfId="235" priority="115" operator="lessThan">
      <formula>0</formula>
    </cfRule>
    <cfRule type="cellIs" dxfId="234" priority="116" operator="greaterThan">
      <formula>0</formula>
    </cfRule>
  </conditionalFormatting>
  <conditionalFormatting sqref="M114:M118">
    <cfRule type="cellIs" dxfId="233" priority="76" operator="lessThan">
      <formula>0</formula>
    </cfRule>
    <cfRule type="cellIs" dxfId="232" priority="77" operator="greaterThan">
      <formula>0</formula>
    </cfRule>
  </conditionalFormatting>
  <conditionalFormatting sqref="M121:M123">
    <cfRule type="cellIs" dxfId="231" priority="88" operator="lessThan">
      <formula>0</formula>
    </cfRule>
    <cfRule type="cellIs" dxfId="230" priority="89" operator="greaterThan">
      <formula>0</formula>
    </cfRule>
  </conditionalFormatting>
  <conditionalFormatting sqref="M128:M132">
    <cfRule type="cellIs" dxfId="229" priority="86" operator="greaterThan">
      <formula>0</formula>
    </cfRule>
    <cfRule type="cellIs" dxfId="228" priority="85" operator="lessThan">
      <formula>0</formula>
    </cfRule>
  </conditionalFormatting>
  <conditionalFormatting sqref="M135:M136 M138:M139">
    <cfRule type="cellIs" dxfId="227" priority="83" operator="greaterThan">
      <formula>0</formula>
    </cfRule>
    <cfRule type="cellIs" dxfId="226" priority="82" operator="lessThan">
      <formula>0</formula>
    </cfRule>
  </conditionalFormatting>
  <conditionalFormatting sqref="M165:M169">
    <cfRule type="cellIs" dxfId="225" priority="79" operator="lessThan">
      <formula>0</formula>
    </cfRule>
    <cfRule type="cellIs" dxfId="224" priority="80" operator="greaterThan">
      <formula>0</formula>
    </cfRule>
  </conditionalFormatting>
  <conditionalFormatting sqref="M193:M195">
    <cfRule type="cellIs" dxfId="223" priority="73" operator="lessThan">
      <formula>0</formula>
    </cfRule>
    <cfRule type="cellIs" dxfId="222" priority="74" operator="greaterThan">
      <formula>0</formula>
    </cfRule>
  </conditionalFormatting>
  <conditionalFormatting sqref="N3">
    <cfRule type="cellIs" dxfId="221" priority="346" operator="greaterThan">
      <formula>0</formula>
    </cfRule>
  </conditionalFormatting>
  <conditionalFormatting sqref="N10">
    <cfRule type="cellIs" dxfId="220" priority="343" operator="greaterThan">
      <formula>0</formula>
    </cfRule>
  </conditionalFormatting>
  <conditionalFormatting sqref="N17">
    <cfRule type="cellIs" dxfId="219" priority="340" operator="greaterThan">
      <formula>0</formula>
    </cfRule>
  </conditionalFormatting>
  <conditionalFormatting sqref="N24">
    <cfRule type="cellIs" dxfId="218" priority="337" operator="greaterThan">
      <formula>0</formula>
    </cfRule>
  </conditionalFormatting>
  <conditionalFormatting sqref="N31">
    <cfRule type="cellIs" dxfId="217" priority="334" operator="greaterThan">
      <formula>0</formula>
    </cfRule>
  </conditionalFormatting>
  <conditionalFormatting sqref="N61">
    <cfRule type="cellIs" dxfId="216" priority="274" operator="greaterThan">
      <formula>0</formula>
    </cfRule>
  </conditionalFormatting>
  <conditionalFormatting sqref="N68">
    <cfRule type="cellIs" dxfId="215" priority="271" operator="greaterThan">
      <formula>0</formula>
    </cfRule>
  </conditionalFormatting>
  <conditionalFormatting sqref="N75">
    <cfRule type="cellIs" dxfId="214" priority="268" operator="greaterThan">
      <formula>0</formula>
    </cfRule>
  </conditionalFormatting>
  <conditionalFormatting sqref="N82">
    <cfRule type="cellIs" dxfId="213" priority="265" operator="greaterThan">
      <formula>0</formula>
    </cfRule>
  </conditionalFormatting>
  <conditionalFormatting sqref="N113">
    <cfRule type="cellIs" dxfId="212" priority="262" operator="greaterThan">
      <formula>0</formula>
    </cfRule>
  </conditionalFormatting>
  <conditionalFormatting sqref="N120">
    <cfRule type="cellIs" dxfId="211" priority="259" operator="greaterThan">
      <formula>0</formula>
    </cfRule>
  </conditionalFormatting>
  <conditionalFormatting sqref="N127">
    <cfRule type="cellIs" dxfId="210" priority="256" operator="greaterThan">
      <formula>0</formula>
    </cfRule>
  </conditionalFormatting>
  <conditionalFormatting sqref="N134">
    <cfRule type="cellIs" dxfId="209" priority="253" operator="greaterThan">
      <formula>0</formula>
    </cfRule>
  </conditionalFormatting>
  <conditionalFormatting sqref="N141">
    <cfRule type="cellIs" dxfId="208" priority="250" operator="greaterThan">
      <formula>0</formula>
    </cfRule>
  </conditionalFormatting>
  <conditionalFormatting sqref="N171">
    <cfRule type="cellIs" dxfId="207" priority="247" operator="greaterThan">
      <formula>0</formula>
    </cfRule>
  </conditionalFormatting>
  <conditionalFormatting sqref="N178">
    <cfRule type="cellIs" dxfId="206" priority="244" operator="greaterThan">
      <formula>0</formula>
    </cfRule>
  </conditionalFormatting>
  <conditionalFormatting sqref="N185">
    <cfRule type="cellIs" dxfId="205" priority="241" operator="greaterThan">
      <formula>0</formula>
    </cfRule>
  </conditionalFormatting>
  <conditionalFormatting sqref="N192">
    <cfRule type="cellIs" dxfId="204" priority="238" operator="greaterThan">
      <formula>0</formula>
    </cfRule>
  </conditionalFormatting>
  <conditionalFormatting sqref="S6">
    <cfRule type="cellIs" dxfId="203" priority="236" operator="greaterThan">
      <formula>35</formula>
    </cfRule>
  </conditionalFormatting>
  <conditionalFormatting sqref="S13">
    <cfRule type="cellIs" dxfId="202" priority="233" operator="greaterThan">
      <formula>35</formula>
    </cfRule>
  </conditionalFormatting>
  <conditionalFormatting sqref="S20">
    <cfRule type="cellIs" dxfId="201" priority="230" operator="greaterThan">
      <formula>35</formula>
    </cfRule>
  </conditionalFormatting>
  <conditionalFormatting sqref="S27">
    <cfRule type="cellIs" dxfId="200" priority="227" operator="greaterThan">
      <formula>35</formula>
    </cfRule>
  </conditionalFormatting>
  <conditionalFormatting sqref="S58">
    <cfRule type="cellIs" dxfId="199" priority="224" operator="greaterThan">
      <formula>35</formula>
    </cfRule>
  </conditionalFormatting>
  <conditionalFormatting sqref="S65">
    <cfRule type="cellIs" dxfId="198" priority="221" operator="greaterThan">
      <formula>35</formula>
    </cfRule>
  </conditionalFormatting>
  <conditionalFormatting sqref="S72">
    <cfRule type="cellIs" dxfId="197" priority="218" operator="greaterThan">
      <formula>35</formula>
    </cfRule>
  </conditionalFormatting>
  <conditionalFormatting sqref="S79">
    <cfRule type="cellIs" dxfId="196" priority="215" operator="greaterThan">
      <formula>35</formula>
    </cfRule>
  </conditionalFormatting>
  <conditionalFormatting sqref="S86">
    <cfRule type="cellIs" dxfId="195" priority="212" operator="greaterThan">
      <formula>35</formula>
    </cfRule>
  </conditionalFormatting>
  <conditionalFormatting sqref="S116">
    <cfRule type="cellIs" dxfId="194" priority="209" operator="greaterThan">
      <formula>35</formula>
    </cfRule>
  </conditionalFormatting>
  <conditionalFormatting sqref="S123">
    <cfRule type="cellIs" dxfId="193" priority="206" operator="greaterThan">
      <formula>35</formula>
    </cfRule>
  </conditionalFormatting>
  <conditionalFormatting sqref="S130">
    <cfRule type="cellIs" dxfId="192" priority="203" operator="greaterThan">
      <formula>35</formula>
    </cfRule>
  </conditionalFormatting>
  <conditionalFormatting sqref="S137">
    <cfRule type="cellIs" dxfId="191" priority="200" operator="greaterThan">
      <formula>35</formula>
    </cfRule>
  </conditionalFormatting>
  <conditionalFormatting sqref="S168">
    <cfRule type="cellIs" dxfId="190" priority="197" operator="greaterThan">
      <formula>35</formula>
    </cfRule>
  </conditionalFormatting>
  <conditionalFormatting sqref="S175">
    <cfRule type="cellIs" dxfId="189" priority="194" operator="greaterThan">
      <formula>35</formula>
    </cfRule>
  </conditionalFormatting>
  <conditionalFormatting sqref="S182">
    <cfRule type="cellIs" dxfId="188" priority="191" operator="greaterThan">
      <formula>35</formula>
    </cfRule>
  </conditionalFormatting>
  <conditionalFormatting sqref="S189">
    <cfRule type="cellIs" dxfId="187" priority="188" operator="greaterThan">
      <formula>35</formula>
    </cfRule>
  </conditionalFormatting>
  <conditionalFormatting sqref="S196">
    <cfRule type="cellIs" dxfId="186" priority="185" operator="greaterThan">
      <formula>35</formula>
    </cfRule>
  </conditionalFormatting>
  <conditionalFormatting sqref="T3:T4">
    <cfRule type="cellIs" dxfId="185" priority="71" operator="greaterThan">
      <formula>0</formula>
    </cfRule>
    <cfRule type="cellIs" dxfId="184" priority="70" operator="lessThan">
      <formula>0</formula>
    </cfRule>
  </conditionalFormatting>
  <conditionalFormatting sqref="T7:T11">
    <cfRule type="cellIs" dxfId="183" priority="67" operator="lessThan">
      <formula>0</formula>
    </cfRule>
    <cfRule type="cellIs" dxfId="182" priority="68" operator="greaterThan">
      <formula>0</formula>
    </cfRule>
  </conditionalFormatting>
  <conditionalFormatting sqref="T14:T18">
    <cfRule type="cellIs" dxfId="181" priority="64" operator="lessThan">
      <formula>0</formula>
    </cfRule>
    <cfRule type="cellIs" dxfId="180" priority="65" operator="greaterThan">
      <formula>0</formula>
    </cfRule>
  </conditionalFormatting>
  <conditionalFormatting sqref="T21:T25">
    <cfRule type="cellIs" dxfId="179" priority="62" operator="greaterThan">
      <formula>0</formula>
    </cfRule>
    <cfRule type="cellIs" dxfId="178" priority="61" operator="lessThan">
      <formula>0</formula>
    </cfRule>
  </conditionalFormatting>
  <conditionalFormatting sqref="T28:T32">
    <cfRule type="cellIs" dxfId="177" priority="26" operator="greaterThan">
      <formula>0</formula>
    </cfRule>
    <cfRule type="cellIs" dxfId="176" priority="25" operator="lessThan">
      <formula>0</formula>
    </cfRule>
  </conditionalFormatting>
  <conditionalFormatting sqref="T59:T63">
    <cfRule type="cellIs" dxfId="175" priority="59" operator="greaterThan">
      <formula>0</formula>
    </cfRule>
    <cfRule type="cellIs" dxfId="174" priority="58" operator="lessThan">
      <formula>0</formula>
    </cfRule>
  </conditionalFormatting>
  <conditionalFormatting sqref="T66:T68">
    <cfRule type="cellIs" dxfId="173" priority="38" operator="greaterThan">
      <formula>0</formula>
    </cfRule>
    <cfRule type="cellIs" dxfId="172" priority="37" operator="lessThan">
      <formula>0</formula>
    </cfRule>
  </conditionalFormatting>
  <conditionalFormatting sqref="T70">
    <cfRule type="cellIs" dxfId="171" priority="23" operator="greaterThan">
      <formula>0</formula>
    </cfRule>
    <cfRule type="cellIs" dxfId="170" priority="22" operator="lessThan">
      <formula>0</formula>
    </cfRule>
  </conditionalFormatting>
  <conditionalFormatting sqref="T73:T77">
    <cfRule type="cellIs" dxfId="169" priority="10" operator="lessThan">
      <formula>0</formula>
    </cfRule>
    <cfRule type="cellIs" dxfId="168" priority="11" operator="greaterThan">
      <formula>0</formula>
    </cfRule>
  </conditionalFormatting>
  <conditionalFormatting sqref="T80:T84">
    <cfRule type="cellIs" dxfId="167" priority="8" operator="greaterThan">
      <formula>0</formula>
    </cfRule>
    <cfRule type="cellIs" dxfId="166" priority="7" operator="lessThan">
      <formula>0</formula>
    </cfRule>
  </conditionalFormatting>
  <conditionalFormatting sqref="T112:T114">
    <cfRule type="cellIs" dxfId="165" priority="52" operator="lessThan">
      <formula>0</formula>
    </cfRule>
    <cfRule type="cellIs" dxfId="164" priority="53" operator="greaterThan">
      <formula>0</formula>
    </cfRule>
  </conditionalFormatting>
  <conditionalFormatting sqref="T117:T120">
    <cfRule type="cellIs" dxfId="163" priority="32" operator="greaterThan">
      <formula>0</formula>
    </cfRule>
    <cfRule type="cellIs" dxfId="162" priority="31" operator="lessThan">
      <formula>0</formula>
    </cfRule>
  </conditionalFormatting>
  <conditionalFormatting sqref="T124:T128">
    <cfRule type="cellIs" dxfId="161" priority="49" operator="lessThan">
      <formula>0</formula>
    </cfRule>
    <cfRule type="cellIs" dxfId="160" priority="50" operator="greaterThan">
      <formula>0</formula>
    </cfRule>
  </conditionalFormatting>
  <conditionalFormatting sqref="T131:T135">
    <cfRule type="cellIs" dxfId="159" priority="14" operator="greaterThan">
      <formula>0</formula>
    </cfRule>
    <cfRule type="cellIs" dxfId="158" priority="13" operator="lessThan">
      <formula>0</formula>
    </cfRule>
  </conditionalFormatting>
  <conditionalFormatting sqref="T138:T140">
    <cfRule type="cellIs" dxfId="157" priority="5" operator="greaterThan">
      <formula>0</formula>
    </cfRule>
    <cfRule type="cellIs" dxfId="156" priority="4" operator="lessThan">
      <formula>0</formula>
    </cfRule>
  </conditionalFormatting>
  <conditionalFormatting sqref="T165:T166 T169:T173 T176:T180 T183:T187">
    <cfRule type="cellIs" dxfId="155" priority="1" operator="lessThan">
      <formula>0</formula>
    </cfRule>
    <cfRule type="cellIs" dxfId="154" priority="2" operator="greaterThan">
      <formula>0</formula>
    </cfRule>
  </conditionalFormatting>
  <conditionalFormatting sqref="U6">
    <cfRule type="cellIs" dxfId="153" priority="235" operator="greaterThan">
      <formula>0</formula>
    </cfRule>
  </conditionalFormatting>
  <conditionalFormatting sqref="U13">
    <cfRule type="cellIs" dxfId="152" priority="232" operator="greaterThan">
      <formula>0</formula>
    </cfRule>
  </conditionalFormatting>
  <conditionalFormatting sqref="U20">
    <cfRule type="cellIs" dxfId="151" priority="229" operator="greaterThan">
      <formula>0</formula>
    </cfRule>
  </conditionalFormatting>
  <conditionalFormatting sqref="U27">
    <cfRule type="cellIs" dxfId="150" priority="226" operator="greaterThan">
      <formula>0</formula>
    </cfRule>
  </conditionalFormatting>
  <conditionalFormatting sqref="U58">
    <cfRule type="cellIs" dxfId="149" priority="223" operator="greaterThan">
      <formula>0</formula>
    </cfRule>
  </conditionalFormatting>
  <conditionalFormatting sqref="U65">
    <cfRule type="cellIs" dxfId="148" priority="220" operator="greaterThan">
      <formula>0</formula>
    </cfRule>
  </conditionalFormatting>
  <conditionalFormatting sqref="U72">
    <cfRule type="cellIs" dxfId="147" priority="217" operator="greaterThan">
      <formula>0</formula>
    </cfRule>
  </conditionalFormatting>
  <conditionalFormatting sqref="U79">
    <cfRule type="cellIs" dxfId="146" priority="214" operator="greaterThan">
      <formula>0</formula>
    </cfRule>
  </conditionalFormatting>
  <conditionalFormatting sqref="U86">
    <cfRule type="cellIs" dxfId="145" priority="211" operator="greaterThan">
      <formula>0</formula>
    </cfRule>
  </conditionalFormatting>
  <conditionalFormatting sqref="U116">
    <cfRule type="cellIs" dxfId="144" priority="208" operator="greaterThan">
      <formula>0</formula>
    </cfRule>
  </conditionalFormatting>
  <conditionalFormatting sqref="U123">
    <cfRule type="cellIs" dxfId="143" priority="205" operator="greaterThan">
      <formula>0</formula>
    </cfRule>
  </conditionalFormatting>
  <conditionalFormatting sqref="U130">
    <cfRule type="cellIs" dxfId="142" priority="202" operator="greaterThan">
      <formula>0</formula>
    </cfRule>
  </conditionalFormatting>
  <conditionalFormatting sqref="U137">
    <cfRule type="cellIs" dxfId="141" priority="199" operator="greaterThan">
      <formula>0</formula>
    </cfRule>
  </conditionalFormatting>
  <conditionalFormatting sqref="U168">
    <cfRule type="cellIs" dxfId="140" priority="196" operator="greaterThan">
      <formula>0</formula>
    </cfRule>
  </conditionalFormatting>
  <conditionalFormatting sqref="U175">
    <cfRule type="cellIs" dxfId="139" priority="193" operator="greaterThan">
      <formula>0</formula>
    </cfRule>
  </conditionalFormatting>
  <conditionalFormatting sqref="U182">
    <cfRule type="cellIs" dxfId="138" priority="190" operator="greaterThan">
      <formula>0</formula>
    </cfRule>
  </conditionalFormatting>
  <conditionalFormatting sqref="U189">
    <cfRule type="cellIs" dxfId="137" priority="187" operator="greaterThan">
      <formula>0</formula>
    </cfRule>
  </conditionalFormatting>
  <conditionalFormatting sqref="U196">
    <cfRule type="cellIs" dxfId="136" priority="184" operator="greaterThan">
      <formula>0</formula>
    </cfRule>
  </conditionalFormatting>
  <hyperlinks>
    <hyperlink ref="D1" r:id="rId1" xr:uid="{5F177A71-E3E1-41C6-AA53-131AE3C05F99}"/>
  </hyperlinks>
  <pageMargins left="0.78740157499999996" right="0.78740157499999996" top="0.984251969" bottom="0.984251969" header="0.4921259845" footer="0.4921259845"/>
  <pageSetup paperSize="9" orientation="portrait" horizontalDpi="4294967293" verticalDpi="4294967293"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2012</vt:lpstr>
      <vt:lpstr>2013</vt:lpstr>
      <vt:lpstr>2014</vt:lpstr>
      <vt:lpstr>2015</vt:lpstr>
      <vt:lpstr>2016</vt:lpstr>
      <vt:lpstr>2017</vt:lpstr>
      <vt:lpstr>2018</vt:lpstr>
      <vt:lpstr>2021</vt:lpstr>
      <vt:lpstr>2022</vt:lpstr>
      <vt:lpstr>2023</vt:lpstr>
      <vt:lpstr>2024</vt:lpstr>
      <vt:lpstr>2025</vt:lpstr>
      <vt:lpstr>2026</vt:lpstr>
      <vt:lpstr>Rapport sur la compatibilité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Orso</dc:creator>
  <dc:description/>
  <cp:lastModifiedBy>Vince Orso</cp:lastModifiedBy>
  <cp:lastPrinted>2016-01-05T20:35:27Z</cp:lastPrinted>
  <dcterms:created xsi:type="dcterms:W3CDTF">2011-11-16T20:01:00Z</dcterms:created>
  <dcterms:modified xsi:type="dcterms:W3CDTF">2026-05-31T19:08:34Z</dcterms:modified>
</cp:coreProperties>
</file>